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fnove\Downloads\"/>
    </mc:Choice>
  </mc:AlternateContent>
  <xr:revisionPtr revIDLastSave="0" documentId="13_ncr:1_{B235F8B9-7B86-4CB5-B281-32B863E13623}" xr6:coauthVersionLast="47" xr6:coauthVersionMax="47" xr10:uidLastSave="{00000000-0000-0000-0000-000000000000}"/>
  <bookViews>
    <workbookView xWindow="-120" yWindow="-120" windowWidth="29040" windowHeight="15720" xr2:uid="{287209FA-1C31-4057-8144-D73DA7A36719}"/>
  </bookViews>
  <sheets>
    <sheet name="Penilaian" sheetId="1" r:id="rId1"/>
    <sheet name="Rubrik" sheetId="6" r:id="rId2"/>
    <sheet name="Kuesioner" sheetId="8" r:id="rId3"/>
    <sheet name="Jumlah Sample" sheetId="9" r:id="rId4"/>
    <sheet name="Program" sheetId="3" r:id="rId5"/>
  </sheets>
  <externalReferences>
    <externalReference r:id="rId6"/>
  </externalReferences>
  <definedNames>
    <definedName name="_xlnm._FilterDatabase" localSheetId="0" hidden="1">Penilaian!$A$5:$H$229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0" i="1" l="1"/>
  <c r="D21" i="1"/>
  <c r="D22" i="1"/>
  <c r="D23" i="1"/>
  <c r="D24" i="1"/>
  <c r="D25" i="1"/>
  <c r="D26" i="1"/>
  <c r="D27" i="1"/>
  <c r="D28" i="1"/>
  <c r="D29" i="1"/>
  <c r="D30" i="1"/>
  <c r="D31" i="1"/>
  <c r="D32" i="1"/>
  <c r="D33" i="1"/>
  <c r="D34" i="1"/>
  <c r="D35" i="1"/>
  <c r="D36" i="1"/>
  <c r="D170" i="1"/>
  <c r="D171" i="1"/>
  <c r="D172" i="1"/>
  <c r="D174" i="1"/>
  <c r="D175" i="1"/>
  <c r="D176" i="1"/>
  <c r="D178" i="1"/>
  <c r="D179" i="1"/>
  <c r="D180" i="1"/>
  <c r="D182" i="1"/>
  <c r="D183" i="1"/>
  <c r="D184" i="1"/>
  <c r="D185" i="1"/>
  <c r="D186" i="1"/>
  <c r="D188" i="1"/>
  <c r="D189" i="1"/>
  <c r="D190" i="1"/>
  <c r="D191" i="1"/>
  <c r="D192" i="1"/>
  <c r="D193" i="1"/>
  <c r="D194" i="1"/>
  <c r="D195" i="1"/>
  <c r="D196" i="1"/>
  <c r="D197" i="1"/>
  <c r="D199" i="1"/>
  <c r="D200" i="1"/>
  <c r="D201" i="1"/>
  <c r="D202" i="1"/>
  <c r="D203" i="1"/>
  <c r="D204" i="1"/>
  <c r="D205" i="1"/>
  <c r="D206" i="1"/>
  <c r="D207" i="1"/>
  <c r="D208" i="1"/>
  <c r="D209" i="1"/>
  <c r="D211" i="1"/>
  <c r="D212" i="1"/>
  <c r="D213" i="1"/>
  <c r="D214" i="1"/>
  <c r="D215" i="1"/>
  <c r="D217" i="1"/>
  <c r="D218" i="1"/>
  <c r="D219" i="1"/>
  <c r="D220" i="1"/>
  <c r="D221" i="1"/>
  <c r="D222" i="1"/>
  <c r="D224" i="1"/>
  <c r="D225" i="1"/>
  <c r="D226" i="1"/>
  <c r="D169" i="1"/>
  <c r="D147" i="1"/>
  <c r="D148" i="1"/>
  <c r="D150" i="1"/>
  <c r="D151" i="1"/>
  <c r="D152" i="1"/>
  <c r="D153" i="1"/>
  <c r="D154" i="1"/>
  <c r="D155" i="1"/>
  <c r="D156" i="1"/>
  <c r="D158" i="1"/>
  <c r="D159" i="1"/>
  <c r="D160" i="1"/>
  <c r="D161" i="1"/>
  <c r="D162" i="1"/>
  <c r="D163" i="1"/>
  <c r="D165" i="1"/>
  <c r="D166" i="1"/>
  <c r="D146" i="1"/>
  <c r="D40" i="1"/>
  <c r="D41" i="1"/>
  <c r="D42"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6" i="1"/>
  <c r="D77" i="1"/>
  <c r="D78" i="1"/>
  <c r="D79" i="1"/>
  <c r="D80" i="1"/>
  <c r="D81" i="1"/>
  <c r="D82" i="1"/>
  <c r="D83" i="1"/>
  <c r="D85" i="1"/>
  <c r="D86" i="1"/>
  <c r="D87" i="1"/>
  <c r="D88" i="1"/>
  <c r="D89" i="1"/>
  <c r="D90" i="1"/>
  <c r="D91" i="1"/>
  <c r="D92" i="1"/>
  <c r="D93" i="1"/>
  <c r="D94" i="1"/>
  <c r="D95" i="1"/>
  <c r="D96" i="1"/>
  <c r="D98" i="1"/>
  <c r="D99" i="1"/>
  <c r="D100" i="1"/>
  <c r="D101" i="1"/>
  <c r="D103" i="1"/>
  <c r="D104" i="1"/>
  <c r="D105" i="1"/>
  <c r="D106" i="1"/>
  <c r="D107" i="1"/>
  <c r="D108" i="1"/>
  <c r="D109" i="1"/>
  <c r="D110" i="1"/>
  <c r="D111" i="1"/>
  <c r="D112" i="1"/>
  <c r="D113" i="1"/>
  <c r="D114" i="1"/>
  <c r="D115" i="1"/>
  <c r="D116" i="1"/>
  <c r="D117" i="1"/>
  <c r="D118" i="1"/>
  <c r="D119" i="1"/>
  <c r="D120" i="1"/>
  <c r="D122" i="1"/>
  <c r="D123" i="1"/>
  <c r="D124" i="1"/>
  <c r="D125" i="1"/>
  <c r="D126" i="1"/>
  <c r="D127" i="1"/>
  <c r="D128" i="1"/>
  <c r="D129" i="1"/>
  <c r="D130" i="1"/>
  <c r="D131" i="1"/>
  <c r="D132" i="1"/>
  <c r="D133" i="1"/>
  <c r="D134" i="1"/>
  <c r="D135" i="1"/>
  <c r="D136" i="1"/>
  <c r="D137" i="1"/>
  <c r="D139" i="1"/>
  <c r="D140" i="1"/>
  <c r="D141" i="1"/>
  <c r="D142" i="1"/>
  <c r="D143" i="1"/>
  <c r="D39" i="1"/>
  <c r="D8" i="1"/>
  <c r="D9" i="1"/>
  <c r="D10" i="1"/>
  <c r="D11" i="1"/>
  <c r="D13" i="1"/>
  <c r="D14" i="1"/>
  <c r="D15" i="1"/>
  <c r="D16" i="1"/>
  <c r="D17" i="1"/>
  <c r="D18" i="1"/>
  <c r="D19" i="1"/>
  <c r="D7" i="1"/>
  <c r="B144" i="6"/>
  <c r="E15" i="9"/>
  <c r="E24" i="9"/>
  <c r="F24" i="9" s="1"/>
  <c r="G24" i="9" s="1"/>
  <c r="D24" i="9"/>
  <c r="C24" i="9"/>
  <c r="C15" i="9"/>
  <c r="C6" i="9"/>
  <c r="D15" i="9" l="1"/>
  <c r="D10" i="9" s="1"/>
  <c r="D12" i="9" l="1"/>
  <c r="F12" i="9" s="1"/>
  <c r="G12" i="9" s="1"/>
  <c r="D13" i="9"/>
  <c r="F13" i="9" s="1"/>
  <c r="G13" i="9" s="1"/>
  <c r="D11" i="9"/>
  <c r="F11" i="9" s="1"/>
  <c r="G11" i="9" s="1"/>
  <c r="F10" i="9"/>
  <c r="G10" i="9" l="1"/>
  <c r="F15" i="9"/>
  <c r="G15" i="9" s="1"/>
  <c r="E39" i="8" l="1"/>
  <c r="F39" i="8"/>
  <c r="G39" i="8"/>
  <c r="H39" i="8"/>
  <c r="E29" i="8"/>
  <c r="F29" i="8"/>
  <c r="G29" i="8"/>
  <c r="H29" i="8"/>
  <c r="E30" i="8"/>
  <c r="F30" i="8"/>
  <c r="G30" i="8"/>
  <c r="H30" i="8"/>
  <c r="E31" i="8"/>
  <c r="F31" i="8"/>
  <c r="G31" i="8"/>
  <c r="H31" i="8"/>
  <c r="E32" i="8"/>
  <c r="F32" i="8"/>
  <c r="G32" i="8"/>
  <c r="H32" i="8"/>
  <c r="E33" i="8"/>
  <c r="F33" i="8"/>
  <c r="G33" i="8"/>
  <c r="H33" i="8"/>
  <c r="E34" i="8"/>
  <c r="F34" i="8"/>
  <c r="G34" i="8"/>
  <c r="H34" i="8"/>
  <c r="E35" i="8"/>
  <c r="F35" i="8"/>
  <c r="G35" i="8"/>
  <c r="H35" i="8"/>
  <c r="E36" i="8"/>
  <c r="F36" i="8"/>
  <c r="G36" i="8"/>
  <c r="H36" i="8"/>
  <c r="E37" i="8"/>
  <c r="F37" i="8"/>
  <c r="G37" i="8"/>
  <c r="H37" i="8"/>
  <c r="D39" i="8"/>
  <c r="D37" i="8"/>
  <c r="D36" i="8"/>
  <c r="D35" i="8"/>
  <c r="D34" i="8"/>
  <c r="D33" i="8"/>
  <c r="D32" i="8"/>
  <c r="D31" i="8"/>
  <c r="D30" i="8"/>
  <c r="D29" i="8"/>
  <c r="E25" i="8"/>
  <c r="F25" i="8"/>
  <c r="G25" i="8"/>
  <c r="H25" i="8"/>
  <c r="E26" i="8"/>
  <c r="F26" i="8"/>
  <c r="G26" i="8"/>
  <c r="H26" i="8"/>
  <c r="E27" i="8"/>
  <c r="F27" i="8"/>
  <c r="G27" i="8"/>
  <c r="H27" i="8"/>
  <c r="D27" i="8"/>
  <c r="D26" i="8"/>
  <c r="D25" i="8"/>
  <c r="E11" i="8"/>
  <c r="F11" i="8"/>
  <c r="G11" i="8"/>
  <c r="H11" i="8"/>
  <c r="E12" i="8"/>
  <c r="F12" i="8"/>
  <c r="G12" i="8"/>
  <c r="H12" i="8"/>
  <c r="E13" i="8"/>
  <c r="F13" i="8"/>
  <c r="G13" i="8"/>
  <c r="H13" i="8"/>
  <c r="E14" i="8"/>
  <c r="F14" i="8"/>
  <c r="G14" i="8"/>
  <c r="H14" i="8"/>
  <c r="E15" i="8"/>
  <c r="F15" i="8"/>
  <c r="G15" i="8"/>
  <c r="H15" i="8"/>
  <c r="E16" i="8"/>
  <c r="F16" i="8"/>
  <c r="G16" i="8"/>
  <c r="H16" i="8"/>
  <c r="E17" i="8"/>
  <c r="F17" i="8"/>
  <c r="G17" i="8"/>
  <c r="H17" i="8"/>
  <c r="E18" i="8"/>
  <c r="F18" i="8"/>
  <c r="G18" i="8"/>
  <c r="H18" i="8"/>
  <c r="E19" i="8"/>
  <c r="F19" i="8"/>
  <c r="G19" i="8"/>
  <c r="H19" i="8"/>
  <c r="E20" i="8"/>
  <c r="F20" i="8"/>
  <c r="G20" i="8"/>
  <c r="H20" i="8"/>
  <c r="E21" i="8"/>
  <c r="F21" i="8"/>
  <c r="G21" i="8"/>
  <c r="H21" i="8"/>
  <c r="E22" i="8"/>
  <c r="F22" i="8"/>
  <c r="G22" i="8"/>
  <c r="H22" i="8"/>
  <c r="E23" i="8"/>
  <c r="F23" i="8"/>
  <c r="G23" i="8"/>
  <c r="H23" i="8"/>
  <c r="D23" i="8"/>
  <c r="D22" i="8"/>
  <c r="D21" i="8"/>
  <c r="D20" i="8"/>
  <c r="D19" i="8"/>
  <c r="D18" i="8"/>
  <c r="D17" i="8"/>
  <c r="D16" i="8"/>
  <c r="D15" i="8"/>
  <c r="D14" i="8"/>
  <c r="D13" i="8"/>
  <c r="D12" i="8"/>
  <c r="D11" i="8"/>
  <c r="E9" i="8"/>
  <c r="F9" i="8"/>
  <c r="G9" i="8"/>
  <c r="H9" i="8"/>
  <c r="D9" i="8"/>
  <c r="E7" i="8"/>
  <c r="F7" i="8"/>
  <c r="G7" i="8"/>
  <c r="H7" i="8"/>
  <c r="D7" i="8"/>
  <c r="E6" i="8"/>
  <c r="F6" i="8"/>
  <c r="G6" i="8"/>
  <c r="H6" i="8"/>
  <c r="D6" i="8"/>
  <c r="E4" i="8"/>
  <c r="F4" i="8"/>
  <c r="G4" i="8"/>
  <c r="H4" i="8"/>
  <c r="D4" i="8"/>
  <c r="C39" i="8"/>
  <c r="B38" i="8"/>
  <c r="A38" i="8"/>
  <c r="C37" i="8"/>
  <c r="C36" i="8"/>
  <c r="C35" i="8"/>
  <c r="C34" i="8"/>
  <c r="C33" i="8"/>
  <c r="C32" i="8"/>
  <c r="C31" i="8"/>
  <c r="C30" i="8"/>
  <c r="C29" i="8"/>
  <c r="B28" i="8"/>
  <c r="C27" i="8"/>
  <c r="C26" i="8"/>
  <c r="C25" i="8"/>
  <c r="B24" i="8"/>
  <c r="C23" i="8"/>
  <c r="C22" i="8"/>
  <c r="C21" i="8"/>
  <c r="C20" i="8"/>
  <c r="C19" i="8"/>
  <c r="C18" i="8"/>
  <c r="C17" i="8"/>
  <c r="C16" i="8"/>
  <c r="C15" i="8"/>
  <c r="C14" i="8"/>
  <c r="C13" i="8"/>
  <c r="C12" i="8"/>
  <c r="C11" i="8"/>
  <c r="B10" i="8"/>
  <c r="C9" i="8"/>
  <c r="B8" i="8"/>
  <c r="A8" i="8"/>
  <c r="C7" i="8"/>
  <c r="C6" i="8"/>
  <c r="B5" i="8"/>
  <c r="C4" i="8"/>
  <c r="B3" i="8"/>
  <c r="A3" i="8"/>
  <c r="C219" i="6"/>
  <c r="C220" i="6"/>
  <c r="C218" i="6"/>
  <c r="B217" i="6"/>
  <c r="C215" i="6"/>
  <c r="C216" i="6"/>
  <c r="C214" i="6"/>
  <c r="B213" i="6"/>
  <c r="C212" i="6"/>
  <c r="C211" i="6"/>
  <c r="B210" i="6"/>
  <c r="C206" i="6"/>
  <c r="C207" i="6"/>
  <c r="C208" i="6"/>
  <c r="C209" i="6"/>
  <c r="C205" i="6"/>
  <c r="B204" i="6"/>
  <c r="C194" i="6"/>
  <c r="C195" i="6"/>
  <c r="C196" i="6"/>
  <c r="C197" i="6"/>
  <c r="C198" i="6"/>
  <c r="C199" i="6"/>
  <c r="C200" i="6"/>
  <c r="C201" i="6"/>
  <c r="C202" i="6"/>
  <c r="C203" i="6"/>
  <c r="C193" i="6"/>
  <c r="B192" i="6"/>
  <c r="C183" i="6"/>
  <c r="C184" i="6"/>
  <c r="C185" i="6"/>
  <c r="C186" i="6"/>
  <c r="C187" i="6"/>
  <c r="C188" i="6"/>
  <c r="C189" i="6"/>
  <c r="C190" i="6"/>
  <c r="C191" i="6"/>
  <c r="C182" i="6"/>
  <c r="B181" i="6"/>
  <c r="C177" i="6"/>
  <c r="C178" i="6"/>
  <c r="C179" i="6"/>
  <c r="C180" i="6"/>
  <c r="C176" i="6"/>
  <c r="B175" i="6"/>
  <c r="C173" i="6"/>
  <c r="C174" i="6"/>
  <c r="C172" i="6"/>
  <c r="B171" i="6"/>
  <c r="C169" i="6"/>
  <c r="C170" i="6"/>
  <c r="C168" i="6"/>
  <c r="B167" i="6"/>
  <c r="C164" i="6"/>
  <c r="C165" i="6"/>
  <c r="C166" i="6"/>
  <c r="C163" i="6"/>
  <c r="B162" i="6"/>
  <c r="A162" i="6"/>
  <c r="C161" i="6"/>
  <c r="C160" i="6"/>
  <c r="B159" i="6"/>
  <c r="C154" i="6"/>
  <c r="C155" i="6"/>
  <c r="C156" i="6"/>
  <c r="C157" i="6"/>
  <c r="C158" i="6"/>
  <c r="C153" i="6"/>
  <c r="B152" i="6"/>
  <c r="C146" i="6"/>
  <c r="C147" i="6"/>
  <c r="C148" i="6"/>
  <c r="C149" i="6"/>
  <c r="C150" i="6"/>
  <c r="C151" i="6"/>
  <c r="C145" i="6"/>
  <c r="C142" i="6"/>
  <c r="C143" i="6"/>
  <c r="C141" i="6"/>
  <c r="B140" i="6"/>
  <c r="A140" i="6"/>
  <c r="A34" i="6"/>
  <c r="C136" i="6"/>
  <c r="C137" i="6"/>
  <c r="C138" i="6"/>
  <c r="C139" i="6"/>
  <c r="C135" i="6"/>
  <c r="B134" i="6"/>
  <c r="C119" i="6"/>
  <c r="C120" i="6"/>
  <c r="C121" i="6"/>
  <c r="C122" i="6"/>
  <c r="C123" i="6"/>
  <c r="C124" i="6"/>
  <c r="C125" i="6"/>
  <c r="C126" i="6"/>
  <c r="C127" i="6"/>
  <c r="C128" i="6"/>
  <c r="C129" i="6"/>
  <c r="C130" i="6"/>
  <c r="C131" i="6"/>
  <c r="C132" i="6"/>
  <c r="C133" i="6"/>
  <c r="C118" i="6"/>
  <c r="B117" i="6"/>
  <c r="C100" i="6"/>
  <c r="C101" i="6"/>
  <c r="C102" i="6"/>
  <c r="C103" i="6"/>
  <c r="C104" i="6"/>
  <c r="C105" i="6"/>
  <c r="C106" i="6"/>
  <c r="C107" i="6"/>
  <c r="C108" i="6"/>
  <c r="C109" i="6"/>
  <c r="C110" i="6"/>
  <c r="C111" i="6"/>
  <c r="C112" i="6"/>
  <c r="C113" i="6"/>
  <c r="C114" i="6"/>
  <c r="C115" i="6"/>
  <c r="C116" i="6"/>
  <c r="C99" i="6"/>
  <c r="B98" i="6"/>
  <c r="C95" i="6"/>
  <c r="C96" i="6"/>
  <c r="C97" i="6"/>
  <c r="C94" i="6"/>
  <c r="B93" i="6"/>
  <c r="C82" i="6"/>
  <c r="C83" i="6"/>
  <c r="C84" i="6"/>
  <c r="C85" i="6"/>
  <c r="C86" i="6"/>
  <c r="C87" i="6"/>
  <c r="C88" i="6"/>
  <c r="C89" i="6"/>
  <c r="C90" i="6"/>
  <c r="C91" i="6"/>
  <c r="C92" i="6"/>
  <c r="C81" i="6"/>
  <c r="B80" i="6"/>
  <c r="C73" i="6"/>
  <c r="C74" i="6"/>
  <c r="C75" i="6"/>
  <c r="C76" i="6"/>
  <c r="C77" i="6"/>
  <c r="C78" i="6"/>
  <c r="C79" i="6"/>
  <c r="C72" i="6"/>
  <c r="B71" i="6"/>
  <c r="C41" i="6"/>
  <c r="C42" i="6"/>
  <c r="C43" i="6"/>
  <c r="C44" i="6"/>
  <c r="C45" i="6"/>
  <c r="C46" i="6"/>
  <c r="C47" i="6"/>
  <c r="C48" i="6"/>
  <c r="C49" i="6"/>
  <c r="C50" i="6"/>
  <c r="C51" i="6"/>
  <c r="C52" i="6"/>
  <c r="C53" i="6"/>
  <c r="C54" i="6"/>
  <c r="C55" i="6"/>
  <c r="C56" i="6"/>
  <c r="C57" i="6"/>
  <c r="C58" i="6"/>
  <c r="C59" i="6"/>
  <c r="C60" i="6"/>
  <c r="C61" i="6"/>
  <c r="C62" i="6"/>
  <c r="C63" i="6"/>
  <c r="C64" i="6"/>
  <c r="C65" i="6"/>
  <c r="C66" i="6"/>
  <c r="C67" i="6"/>
  <c r="C68" i="6"/>
  <c r="C69" i="6"/>
  <c r="C70" i="6"/>
  <c r="C40" i="6"/>
  <c r="B39" i="6"/>
  <c r="C36" i="6"/>
  <c r="C37" i="6"/>
  <c r="C38" i="6"/>
  <c r="C35" i="6"/>
  <c r="B34" i="6"/>
  <c r="C12" i="6"/>
  <c r="C13" i="6"/>
  <c r="C14" i="6"/>
  <c r="C15" i="6"/>
  <c r="C16" i="6"/>
  <c r="C17" i="6"/>
  <c r="C18" i="6"/>
  <c r="C19" i="6"/>
  <c r="C20" i="6"/>
  <c r="C21" i="6"/>
  <c r="C22" i="6"/>
  <c r="C23" i="6"/>
  <c r="C24" i="6"/>
  <c r="C25" i="6"/>
  <c r="C26" i="6"/>
  <c r="C27" i="6"/>
  <c r="C28" i="6"/>
  <c r="C29" i="6"/>
  <c r="C30" i="6"/>
  <c r="C31" i="6"/>
  <c r="C32" i="6"/>
  <c r="C33" i="6"/>
  <c r="C11" i="6"/>
  <c r="C10" i="6"/>
  <c r="B9" i="6"/>
  <c r="C5" i="6"/>
  <c r="C6" i="6"/>
  <c r="C7" i="6"/>
  <c r="C8" i="6"/>
  <c r="C4" i="6"/>
  <c r="B3" i="6"/>
  <c r="A3" i="6"/>
  <c r="B32" i="3"/>
  <c r="B31" i="3"/>
  <c r="B30" i="3"/>
  <c r="B29" i="3"/>
  <c r="B28" i="3"/>
  <c r="B27" i="3"/>
  <c r="B26" i="3"/>
  <c r="B25" i="3"/>
  <c r="B24" i="3"/>
  <c r="B23" i="3"/>
  <c r="B21" i="3"/>
  <c r="B20" i="3"/>
  <c r="B19" i="3"/>
  <c r="B18" i="3"/>
  <c r="B16" i="3"/>
  <c r="B15" i="3"/>
  <c r="B14" i="3"/>
  <c r="B13" i="3"/>
  <c r="B12" i="3"/>
  <c r="B11" i="3"/>
  <c r="B10" i="3"/>
  <c r="B9" i="3"/>
  <c r="B7" i="3"/>
  <c r="B6" i="3"/>
  <c r="A23" i="3"/>
  <c r="A18" i="3"/>
  <c r="A9" i="3"/>
  <c r="A6" i="3"/>
  <c r="F223" i="1"/>
  <c r="E32" i="3" s="1"/>
  <c r="F219" i="1"/>
  <c r="E31" i="3" s="1"/>
  <c r="F216" i="1"/>
  <c r="E30" i="3" s="1"/>
  <c r="F210" i="1"/>
  <c r="E29" i="3" s="1"/>
  <c r="F198" i="1"/>
  <c r="E28" i="3" s="1"/>
  <c r="F187" i="1"/>
  <c r="E27" i="3" s="1"/>
  <c r="F181" i="1"/>
  <c r="E26" i="3" s="1"/>
  <c r="F177" i="1"/>
  <c r="E25" i="3" s="1"/>
  <c r="F173" i="1"/>
  <c r="E24" i="3" s="1"/>
  <c r="F168" i="1"/>
  <c r="E23" i="3" s="1"/>
  <c r="F164" i="1"/>
  <c r="E21" i="3" s="1"/>
  <c r="F157" i="1"/>
  <c r="E20" i="3" s="1"/>
  <c r="F149" i="1"/>
  <c r="E19" i="3" s="1"/>
  <c r="F145" i="1"/>
  <c r="E18" i="3" s="1"/>
  <c r="F138" i="1"/>
  <c r="E16" i="3" s="1"/>
  <c r="F121" i="1"/>
  <c r="E15" i="3" s="1"/>
  <c r="F102" i="1"/>
  <c r="E14" i="3" s="1"/>
  <c r="F97" i="1"/>
  <c r="E13" i="3" s="1"/>
  <c r="F84" i="1"/>
  <c r="E12" i="3" s="1"/>
  <c r="F75" i="1"/>
  <c r="E11" i="3" s="1"/>
  <c r="F43" i="1"/>
  <c r="E10" i="3" s="1"/>
  <c r="F38" i="1"/>
  <c r="E9" i="3" s="1"/>
  <c r="F12" i="1"/>
  <c r="E7" i="3" s="1"/>
  <c r="F6" i="1"/>
  <c r="E6" i="3" s="1"/>
  <c r="D32" i="3"/>
  <c r="D31" i="3"/>
  <c r="D30" i="3"/>
  <c r="D29" i="3"/>
  <c r="D28" i="3"/>
  <c r="D27" i="3"/>
  <c r="D26" i="3"/>
  <c r="D25" i="3"/>
  <c r="D24" i="3"/>
  <c r="D23" i="3"/>
  <c r="D21" i="3"/>
  <c r="D20" i="3"/>
  <c r="D19" i="3"/>
  <c r="D18" i="3"/>
  <c r="D16" i="3"/>
  <c r="D15" i="3"/>
  <c r="D14" i="3"/>
  <c r="D13" i="3"/>
  <c r="D12" i="3"/>
  <c r="D11" i="3"/>
  <c r="D10" i="3"/>
  <c r="D9" i="3"/>
  <c r="D7" i="3"/>
  <c r="D6" i="3"/>
  <c r="E227" i="1"/>
  <c r="E167" i="1"/>
  <c r="E144" i="1"/>
  <c r="E37" i="1"/>
  <c r="E228" i="1" l="1"/>
  <c r="G227" i="1"/>
  <c r="H227" i="1" s="1"/>
  <c r="G167" i="1"/>
  <c r="H167" i="1" s="1"/>
  <c r="G37" i="1"/>
  <c r="G144" i="1"/>
  <c r="H144" i="1" s="1"/>
  <c r="H37" i="1" l="1"/>
  <c r="G228" i="1"/>
  <c r="H228" i="1" s="1"/>
</calcChain>
</file>

<file path=xl/sharedStrings.xml><?xml version="1.0" encoding="utf-8"?>
<sst xmlns="http://schemas.openxmlformats.org/spreadsheetml/2006/main" count="1444" uniqueCount="1244">
  <si>
    <t>Indikator</t>
  </si>
  <si>
    <t>Partisipasi Pekerja Tambang</t>
  </si>
  <si>
    <t>A. Kepedulian dan Perilaku Individu terhadap Risiko KP</t>
  </si>
  <si>
    <t>B. Keterlibatan Pekerja dalam Pengelolaan KP</t>
  </si>
  <si>
    <t>A. Implementasi Kebijakan KP</t>
  </si>
  <si>
    <t>B. Kepemimpinan dan Komitmen KP</t>
  </si>
  <si>
    <t>C. Kepatuhan dan Penegakan Peraturan KP</t>
  </si>
  <si>
    <t>D. Penetapan Peran, Tanggung Jawab dan Kewenangan dalam KP</t>
  </si>
  <si>
    <t>E. Manajemen Strategi dan Operasi KP</t>
  </si>
  <si>
    <t>F. Informasi, Komunikasi, Pendampingan, Konsultasi KP</t>
  </si>
  <si>
    <t>G. Pengendalian Mutu KP dalam Kegiatan Operasional</t>
  </si>
  <si>
    <t>A. Analisis Terhadap Data Kasus KP</t>
  </si>
  <si>
    <t>B. Investigasi Kasus KP</t>
  </si>
  <si>
    <t>C. Statistik Kinerja KP Berdasakan Indikator Tertinggal</t>
  </si>
  <si>
    <t>D. Pembelajaran Organisasi</t>
  </si>
  <si>
    <t>A. Pengendalian Risiko KP Berbasis Tata Kelola</t>
  </si>
  <si>
    <t>B. Manajemen Kesehatan Kerja Pertambangan</t>
  </si>
  <si>
    <t>C. Manajemen Lingkungan Kerja Pertambangan</t>
  </si>
  <si>
    <t xml:space="preserve">D. Manajemen Rekayasa &amp; Desain Proses </t>
  </si>
  <si>
    <t>E. Manajemen Aset KP</t>
  </si>
  <si>
    <t>F. Manajemen Kehandalan Pekerja dalam Pengelolaan KP</t>
  </si>
  <si>
    <t xml:space="preserve">G. Manajemen Perubahan </t>
  </si>
  <si>
    <t>H. Manajemen Keadaan Darurat</t>
  </si>
  <si>
    <t>I. Manajemen Perusahaan Jasa Pertambangan</t>
  </si>
  <si>
    <t>J. Manajemen Dokumen &amp; Rekaman KP</t>
  </si>
  <si>
    <t>1.1.1 Kesadaran Pekerja terhadap Risiko KP</t>
  </si>
  <si>
    <t>1.1.2 Komitmen dan Inisiatif Pekerja dalam Pengelolaan KP</t>
  </si>
  <si>
    <t>1.1.3 Kedisiplinan Pekerja di Dalam Pekerjaan dan di Luar Pekerjaan</t>
  </si>
  <si>
    <t>1.1.4 Aktualisasi Nilai-Nilai inti Perusahaan (Core Values) oleh Pekerja</t>
  </si>
  <si>
    <t xml:space="preserve">1.1.5 Aktualisasi Aturan Emas KP (Golden Rules) Perusahaan oleh Pekerja </t>
  </si>
  <si>
    <t>1.2.1 Kehadiran Pekerja dalam Pekerjaan di Hari Kerja</t>
  </si>
  <si>
    <t>1.2.2 Kehadiran Pekerja dalam Kegiatan KP</t>
  </si>
  <si>
    <t>1.2.3 Peran Pekerja dalam Kegiatan KP</t>
  </si>
  <si>
    <t>1.2.4 Keterlibatan Perwakilan Departemen/Bagian/Seksi dalam Tim Manajemen Risiko KP</t>
  </si>
  <si>
    <t>1.2.5 Peran Perwakilan Departemen/Bagian/Seksi dalam Tim Manajemen Risiko KP</t>
  </si>
  <si>
    <t>1.2.6 Keterlibatan Pekerja Non Pengawas dalam Manajemen Risiko KP</t>
  </si>
  <si>
    <t xml:space="preserve">1.2.8 Keterlibatan Komite KP dalam Penyusunan TSP KP </t>
  </si>
  <si>
    <t xml:space="preserve">1.2.9 Peran Anggota Komite KP dalam Penyusunan TSP KP </t>
  </si>
  <si>
    <t>1.2.10 Peran Komite KP dalam Pemantauan Pelaksanaan dan Perkembangan TSP KP</t>
  </si>
  <si>
    <t>1.2.11 Kehadiran dan Keterlibatan Ketua Komite KP dalam Rapat Komite KP</t>
  </si>
  <si>
    <t>1.2.12 Peran Ketua Komite KP dalam Rapat Komite KP</t>
  </si>
  <si>
    <t>1.2.13 Kehadiran dan Keterlibatan Wakil Ketua Komite KP dalam Rapat Komite KP</t>
  </si>
  <si>
    <t>1.2.14 Peran Wakil Ketua Komite KP dalam Rapat Komite KP</t>
  </si>
  <si>
    <t>1.2.15 Kehadiran dan Keterlibatan Sekretaris Komite KP dalam Rapat Komite KP</t>
  </si>
  <si>
    <t>1.2.16 Peran Sekretaris Komite KP dalam Rapat Komite KP</t>
  </si>
  <si>
    <t>1.2.17 Kehadiran dan Keterlibatan Anggota Komite KP dalam rapat Komite KP</t>
  </si>
  <si>
    <t>1.2.18 Peran Anggota Komite KP dalam Rapat Komite KP</t>
  </si>
  <si>
    <t>1.2.19 Peran Anggota Komite KP dalam Mewakili Departemen/Bagiannya</t>
  </si>
  <si>
    <t xml:space="preserve">1.2.20 Jumlah Pelaporan Bahaya dan/atau Pengaduan Pelanggaran KP (Whistleblowing) terkait KP oleh Pekerja </t>
  </si>
  <si>
    <t>1.2.22 Jumlah Saran dan Masukan Pekerja untuk Peningkatan KP</t>
  </si>
  <si>
    <t>1.2.23 Kesesuaian dan Kehandalan Saran dan Masukan Pekerja untuk Peningkatan KP</t>
  </si>
  <si>
    <t>1.2.24 Efektivitas Partisipasi Pekerja</t>
  </si>
  <si>
    <t>2.1.1 Upaya Internalisasi Nilai-Nilai Inti (Core Values) Perusahaan oleh Manajemen</t>
  </si>
  <si>
    <t>2.1.2 Upaya Internalisasi Aturan Emas KP (Golden Rules) Perusahaan oleh Manajemen</t>
  </si>
  <si>
    <t xml:space="preserve">2.1.3 Efektivitas Kebijakan KP </t>
  </si>
  <si>
    <t>2.1.4 Persepsi Pekerja terhadap Komitmen Manajemen dalam Penerapan Kebijakan KP</t>
  </si>
  <si>
    <t>2.2.1 Persepsi Manajemen Puncak terhadap Peran KP</t>
  </si>
  <si>
    <t>2.2.2 Persepsi Pekerja terhadap Kepemimpinan dan Komitmen Manajemen</t>
  </si>
  <si>
    <t>2.2.3 Ketersediaan Angggaran KP dalam RKAB</t>
  </si>
  <si>
    <t xml:space="preserve">2.2.4 Realisasi Anggaran KP dalam RKAB </t>
  </si>
  <si>
    <t>2.2.5 Kecepatan Manajemen Puncak dalam Merespon Isu KP</t>
  </si>
  <si>
    <t>2.2.6 Jumlah Kehadiran Manajemen Puncak pada Site</t>
  </si>
  <si>
    <t>2.2.7 Peran Manajemen Puncak dalam kunjungan Site</t>
  </si>
  <si>
    <t>2.2.8 Efektivitas Rapat Tinjauan Manajemen</t>
  </si>
  <si>
    <t xml:space="preserve">2.2.9 Peran Pimpinan Tertinggi pada Rapat Tinjauan Manajemen </t>
  </si>
  <si>
    <t xml:space="preserve">2.2.10 Dukungan Manajemen untuk Inovasi dan Peningkatan Kinerja KP </t>
  </si>
  <si>
    <t xml:space="preserve">2.2.11 Pemberian Penghargaan atas Kinerja KP dari Pekerja </t>
  </si>
  <si>
    <t xml:space="preserve">2.2.12 Pemberian Sanksi atas Pelanggaran KP dari Pekerja </t>
  </si>
  <si>
    <t>2.2.13 Persepsi KTT/PJO terhadap Peran KP</t>
  </si>
  <si>
    <t>2.2.14 Tingkat Kehadiran KTT/PJO di Site</t>
  </si>
  <si>
    <t>2.2.15 Persepsi Pekerja terhadap Kepemimpinan dan Komitmen dari KTT/PJO</t>
  </si>
  <si>
    <t>2.2.16 Kehadiran KTT/PJO dalam Kegiatan KP (Rapat, Pertemuan, Seminar, dan Kegiatan Lainnya)</t>
  </si>
  <si>
    <t xml:space="preserve">2.2.17 Peran KTT/PJO dalam Kegiatan KP </t>
  </si>
  <si>
    <t>2.2.18 Peran KTT/PJO dalam Penyusunan dan Tinjauan Kebijakan KP</t>
  </si>
  <si>
    <t>2.2.19 Peran KTT/PJO dalam Manajemen Risiko KP</t>
  </si>
  <si>
    <t>2.2.20 Persepsi Pimpinan Departemen/Bagian/Seksi terhadap peran KP</t>
  </si>
  <si>
    <t>2.2.21 Persepsi Pekerja terhadap Kepemimpinan dan Komitmen dari Pimpinan Departemen/Bagian/Seksi</t>
  </si>
  <si>
    <t>2.2.22 Keterlibatan Pimpinan Departemen/Bagian dalam Penyusunan dan Tinjauan Kebijakan KP</t>
  </si>
  <si>
    <t>2.2.23 Peran Pimpinan Departemen/Bagian dalam Penyusunan dan Tinjauan Kebijakan KP</t>
  </si>
  <si>
    <t>2.2.24 Keterlibatan Pimpinan Departemen/bagian/Seksi dalam Kegiatan KP</t>
  </si>
  <si>
    <t xml:space="preserve">2.2.25 Peran Pimpinan Departemen/Bagian/Seksi dalam Kegiatan KP </t>
  </si>
  <si>
    <t>2.2.26 Keterlibatan Pimpinan Departemen/Bagian/Seksi dalam Majemen Risiko KP</t>
  </si>
  <si>
    <t>2.2.27 Peran Pimpinan Departemen/Bagian/Sekai dalam Manajemen Risiko KP</t>
  </si>
  <si>
    <t>2.2.28 Kehadiran Pengawas Operasional/Teknis dalam Pertemuan KP Kelompok Kerja</t>
  </si>
  <si>
    <t xml:space="preserve">2.2.29 Peran Pengawas Operasional/Teknis dalam Pertemuan KP Kelompok Kerja </t>
  </si>
  <si>
    <t>2.3.1 Inisiatif dan Kesadaran untu Pemenuhan Persyaratan Perundangan dan Persyaratan Lainnya yang Terkait Aspek KP</t>
  </si>
  <si>
    <t xml:space="preserve">2.3.2 Efektivitas Pemenuhan Ketentuan Peraturan Perundang-undangan dan Persyaratan Lainnya yang Terkait </t>
  </si>
  <si>
    <t>2.3.3 Respon Manajemen Perusahaan terhadap undangan dari Instansi Pembina Sektor</t>
  </si>
  <si>
    <t>2.3.4 Kepatuhan Perusahaan dalam Menindaklanjuti Arahan Tertulis dari Instansi Pembina Sektor melalu Surat Edaran KaIT</t>
  </si>
  <si>
    <t>2.3.5 Kepatuhan Perusahaan dalam Menindaklanjuti Hasil Pembinaan dan Pengawasan oleh Inspektur Tambang</t>
  </si>
  <si>
    <t>2.3.6 Kepatuhan KTT dalam Pengelolaan Administrasi KP</t>
  </si>
  <si>
    <t xml:space="preserve">2.3.7 Kepatuhan KTT Pelaporan Khusus atas Kasus KP kepada KaIT </t>
  </si>
  <si>
    <t>2.3.8 Kepatuhan Pimpinan Departemen/Bagian dalam menindaklanjuti Arahan/Instruksi KTT terkait pemenuhan Peraturan KP</t>
  </si>
  <si>
    <t>2.4.1 Kemandirian Pengelolaan KP</t>
  </si>
  <si>
    <t>2.4.2 Ketersediaan KTT</t>
  </si>
  <si>
    <t xml:space="preserve">2.5.1 Formulasi Strategi KP </t>
  </si>
  <si>
    <t xml:space="preserve">2.5.2 Penjabaran dan Penyelarasan Strategi Pengelolaan KP </t>
  </si>
  <si>
    <t>2.5.3 Ruang Lingkup Pemantauan dan Pengukuran Kinerja Pengelolaan KP</t>
  </si>
  <si>
    <t xml:space="preserve">2.5.4 Efektivitas Pemantauan dan Pengukuran Kinerja Pengelolaan KP </t>
  </si>
  <si>
    <t>2.6.1 Kesesuaian Induksi KP</t>
  </si>
  <si>
    <t xml:space="preserve">2.6.2 Jumlah Pertemuan KP </t>
  </si>
  <si>
    <t>2.6.3 Kualitas Pertemuan KP</t>
  </si>
  <si>
    <t>2.6.4 Jumlah Kampanye KP</t>
  </si>
  <si>
    <t>2.6.5 Efektivitas Kampanye KP</t>
  </si>
  <si>
    <t>2.6.6 Efektivitas Komunikasi KP Eksternal dengan Mitra Kerja (Customer, Kontrator, Sub Kontraktor, dll)</t>
  </si>
  <si>
    <t>2.6.7 Efektivitas Komunikasi Vertikal antara Pimpinan Unit Kerja dengan Anggota</t>
  </si>
  <si>
    <t>2.6.8 Efektivitas Komunikasi Horisontal antar Rekan Kerja</t>
  </si>
  <si>
    <t>2.6.9 Efektivitas Komunikasi antar Ketua Kelompok Kerja</t>
  </si>
  <si>
    <t xml:space="preserve">2.6.10 Efektivitas Komunikasi antar Penanggung Jawab Gilir Kerja/Shift </t>
  </si>
  <si>
    <t>2.6.11 Kehandalan Fasilitas dan Media Penunjang Komunikasi KP</t>
  </si>
  <si>
    <t>2.6.12 Jumlah Mentoring, Coaching, dan Councelling untuk Pekerja dari Pimpinan Tim Kerja</t>
  </si>
  <si>
    <t>2.6.13 Efektivitas Mentoring, Coaching, dan Coucelling untuk Pekerja dari Pimpinan Tim Kerja</t>
  </si>
  <si>
    <t xml:space="preserve">2.6.14 Ketersediaan Ruang dan Akses Informasi KP untuk Pekerja </t>
  </si>
  <si>
    <t>2.6.15 Proteksi Pelapor dan Mekanisme Penanganan Pelaporan dalam Pengaduan Pelanggaran KP (Whisltelowing system)</t>
  </si>
  <si>
    <t>2.6.16 Penjangkauan Pemangku Kepentingan Eksternal</t>
  </si>
  <si>
    <t xml:space="preserve">2.6.17 Inventarisasi Harapan dan Kebutuhan Pemangku Kepentingan </t>
  </si>
  <si>
    <t xml:space="preserve">2.6.18 Efektivitas Komunikasi KP </t>
  </si>
  <si>
    <t xml:space="preserve">2.7.1 Jumlah Penetapan Tata Cara Kerja Baku untuk Operasi Kerja </t>
  </si>
  <si>
    <t xml:space="preserve">2.7.2 Efektivitas Tata Cara Kerja Baku untuk Operasi Kerja </t>
  </si>
  <si>
    <t>2.7.3 Kesesuaian Penerapan Pemeriksaan Kesiapan Operasional Harian</t>
  </si>
  <si>
    <t>2.7.4 Kesesuaian Penetapan Rencana Kerja Operasional Harian</t>
  </si>
  <si>
    <t xml:space="preserve">2.7.5 Kesesuaian Pemberian izin Masuk Lokasi Pertambangan </t>
  </si>
  <si>
    <t xml:space="preserve">2.7.6 Kesesuaian Pemberian Lisensi dan Surat Izin Pengoperasian Peralatan </t>
  </si>
  <si>
    <t>2.7.7 Kesesuaian Pemberian Izin Kerja Khusus</t>
  </si>
  <si>
    <t>2.7.8 Kesesuaian Penetapan Area, Aktivitas, dan Kontrol Kritis dalam aspek KP</t>
  </si>
  <si>
    <t>2.7.9 Kesuaian Penetapan Distribusi dan Komposisi Area Pengawasan</t>
  </si>
  <si>
    <t>2.7.10 Jumlah Inspeksi, Pemeriksaan, Pengujian oleh Pengawas Operasional Langsung</t>
  </si>
  <si>
    <t>2.7.11 Kesuaian dan Kehandalan Hasil Inspeksi, Pemeriksaan, Pengujian oleh Pengawas Operasional Langsung</t>
  </si>
  <si>
    <t>2.7.12 Jumlah Inspeksi, Pemeriksaan, Pengujian oleh Pengawas Operasional Jenjang Menengah</t>
  </si>
  <si>
    <t>2.7.13 Kesuaian dan Kehandalan Hasil Inspeksi, Pemeriksaan, Pengujian oleh Pengawsa Operasional Jenjang Menengah</t>
  </si>
  <si>
    <t>2.7.14 Jumlah Inspeksi, Pemeriksaan, Pengujian oleh Pihak Internal di Luar Penanggung Jawab Area (Silang)</t>
  </si>
  <si>
    <t>2.7.15 Kesesuaian dan Kehandalan Hasil Inspeksi, Pemeriksanaan, Pengujian oleh Pihak Internal di Luar Penanggung Jawab Area (Silang)</t>
  </si>
  <si>
    <t>2.7.16 Efektivitas Inspeksi KP</t>
  </si>
  <si>
    <t>H. Penjaminan Mutu KP melalui Audit internal SMKP</t>
  </si>
  <si>
    <t xml:space="preserve">2.8.1 Dasar Pelaksanaan Audit Internal SMKP </t>
  </si>
  <si>
    <t xml:space="preserve">2.8.2 Kesesuaian Metodologi Audit Internal SMKP </t>
  </si>
  <si>
    <t xml:space="preserve">2.8.3 Keberhasilan Pencapaian Tujuan Audit Internal SMKP </t>
  </si>
  <si>
    <t xml:space="preserve">2.8.4 Jumlah Opportunity for Improvement dari Hasil Audit Internal SMKP </t>
  </si>
  <si>
    <t xml:space="preserve">2.8.5 Penyelesaian Rencana Tindak Lanjut Audit Internal SMKP </t>
  </si>
  <si>
    <t>3.1.1 Integritas Data KP</t>
  </si>
  <si>
    <t xml:space="preserve">3.1.2 Ruang Lingkup Analisis dan Pengelolaan Data Kasus KP </t>
  </si>
  <si>
    <t xml:space="preserve">3.1.3 Maturitas Hasil Analisis Data KP </t>
  </si>
  <si>
    <t xml:space="preserve">3.2.1 Jumlah Kasus KP yang diinvestigasi </t>
  </si>
  <si>
    <t xml:space="preserve">3.2.2 Pengumpulan Data dan Infomasi Kasus KP </t>
  </si>
  <si>
    <t xml:space="preserve">3.2.3 Paradigma Investigasi Kasus KP </t>
  </si>
  <si>
    <t xml:space="preserve">3.2.4 Teknik Analisis Kasus KP </t>
  </si>
  <si>
    <t xml:space="preserve">3.2.5 Penetapan Tindakan Perbaikan dan Pencegahan </t>
  </si>
  <si>
    <t xml:space="preserve">3.2.6 Realisasi Pelaksanaan Tindakan Perbaikan dan Pencegahan </t>
  </si>
  <si>
    <t xml:space="preserve">3.2.7 Jumlah Kasus KP Serupa dan Berulang dalam 2 Tahun Terakhir </t>
  </si>
  <si>
    <t>3.3.1 Pencapaian Accident Frequency Rate</t>
  </si>
  <si>
    <t>3.3.2 Pencapaian Accident Severity Rate</t>
  </si>
  <si>
    <t xml:space="preserve">3.3.3 Jumlah Kejadian Berbahaya </t>
  </si>
  <si>
    <t>3.3.4 Pencapaian Morbidty Frequency Rate</t>
  </si>
  <si>
    <t>3.3.5 Pencapaian Absence Severity Rate (termauk KAPTK)</t>
  </si>
  <si>
    <t xml:space="preserve">3.3.6 Frekuensi PAK </t>
  </si>
  <si>
    <t>3.4.1 Pembelajaran Retrospektif dari Pengelolaan KP</t>
  </si>
  <si>
    <t>3.4.2 Jumlah Perbaikan Berbasis Pembelajaran KP</t>
  </si>
  <si>
    <t>4.1.1 Dasar Pengelolaan Risiko KP</t>
  </si>
  <si>
    <t xml:space="preserve">4.1.2 Ketuntasan Siklus Manajemen Risiko KP </t>
  </si>
  <si>
    <t xml:space="preserve">4.1.3 Ruang Lingkup Manajemen Risiko KP </t>
  </si>
  <si>
    <t>4.1.4 Efektifitas Manajemen Risiko KP</t>
  </si>
  <si>
    <t xml:space="preserve">4.2.1 Dasar Pengembangan Program Kesehatan Kerja Pertambangan </t>
  </si>
  <si>
    <t xml:space="preserve">4.2.2 Realisasi Program Pokok Kesehatan Kerja </t>
  </si>
  <si>
    <t xml:space="preserve">4.2.3 Efektivitas Program Kesehatan Kerja </t>
  </si>
  <si>
    <t xml:space="preserve">Parameter </t>
  </si>
  <si>
    <t>Nilai Capaian Parameter</t>
  </si>
  <si>
    <t>Nilai Capaian Indikator</t>
  </si>
  <si>
    <t>Nilai Maksimum</t>
  </si>
  <si>
    <t>Nilai Item</t>
  </si>
  <si>
    <t>Metode Pengukuran</t>
  </si>
  <si>
    <t>tinjauan dokumen</t>
  </si>
  <si>
    <t>tinjauan dokumen
pengujian
observasi</t>
  </si>
  <si>
    <t>tinjauan dokumen
kuesioner
observasi</t>
  </si>
  <si>
    <t>tinjauan dokumen
observasi
FGD</t>
  </si>
  <si>
    <t>tinjauan dokumen
wawancara/FGD</t>
  </si>
  <si>
    <t>kuesioner
wawancara/FGD</t>
  </si>
  <si>
    <t>wawancara
FGD</t>
  </si>
  <si>
    <t>tinjauan dokumen
wawancara</t>
  </si>
  <si>
    <t>tinjauan dokumen
FGD</t>
  </si>
  <si>
    <t>kuesioner
wawancara</t>
  </si>
  <si>
    <t>wawancara</t>
  </si>
  <si>
    <t>kuesioner
FGD</t>
  </si>
  <si>
    <t>kuesioner</t>
  </si>
  <si>
    <t>2.2.30 Keterlibatan Pengawas Operasional/Teknis dalam Manajemen Risiko KP</t>
  </si>
  <si>
    <t>kuesioner/wawancara</t>
  </si>
  <si>
    <t>tinjauan dokumen
observasi</t>
  </si>
  <si>
    <t>observasi
wawancara</t>
  </si>
  <si>
    <t>tinjauan dokumen
analisis</t>
  </si>
  <si>
    <t>4.3.1 Dasar Pengembangan Program Lingkungan Kerja Pertambangan</t>
  </si>
  <si>
    <t xml:space="preserve">4.3.2 Realiasi Program Pokok Lingkungan Kerja </t>
  </si>
  <si>
    <t xml:space="preserve">4.3.3 Efektivitas Program Lingkungan Kerja </t>
  </si>
  <si>
    <t xml:space="preserve">4.4.1 Kesesuaian Penerapan Rekayasa Pertambangan: Kehandalan Desain Kehandalan Desain Kegiatan Operasional Pertambangan </t>
  </si>
  <si>
    <t xml:space="preserve">4.4.2 Kesesuaian Penerapan Rekayasa Pertambangan: Kehandalan Metode Kegiatan Operasional Pertambangan </t>
  </si>
  <si>
    <t>4.4.3 Kesesuaian Penerapan Rekayasa Pertambangan: Kesesuaian Penggunaan Peralatan dan Perangkat Keras untuk Kegiatan Operasional Pertambangan</t>
  </si>
  <si>
    <t xml:space="preserve">4.4.4 Kesesuaian Penerapan Rekayasa Pertambangan: Kesesuaian Penggunaan Perangkat Lunak untuk Kegiatan Operasional Pertambangan </t>
  </si>
  <si>
    <t xml:space="preserve">4.4.5 Efektivitas Perancangan dan Rekayasa Pertambangan </t>
  </si>
  <si>
    <t>4.5.1 Pengadaan dan Pembelian Aset KP</t>
  </si>
  <si>
    <t>4.5.2 Inventarisasi Aset KP</t>
  </si>
  <si>
    <t>4.5.3 Manajemen Rantai Pasok</t>
  </si>
  <si>
    <t xml:space="preserve">4.5.4 Manajemen Integritas Aset: Jumlah Pengujian Kelayakan SPIP Pertambangan </t>
  </si>
  <si>
    <t>4.5.5 Manajemen Integritas Aset: Realisasi Commissioning</t>
  </si>
  <si>
    <t xml:space="preserve">4.5.6 Manajemen Integritas Aset: Jumlah Pemeliharaan SPIP Pertambangan </t>
  </si>
  <si>
    <t>4.5.7 Nilai Physical Availability</t>
  </si>
  <si>
    <t>4.5.8 Nilai Mechanical Availability</t>
  </si>
  <si>
    <t>4.5.9 Realisasi Program Pokok: keselamatan Operasi</t>
  </si>
  <si>
    <t>4.5.10 Efektivitas Program Keselamatan Operasi</t>
  </si>
  <si>
    <t xml:space="preserve">4.6.2 Efektivitas Seleksi dan Penempatan Pekerja </t>
  </si>
  <si>
    <t xml:space="preserve">4.6.3 Pemenuhan Kompetensi Pekerja sesuai Standar Kompetensi Kerja </t>
  </si>
  <si>
    <t xml:space="preserve">4.6.4 Efektivitas Pemenuhan Kompetensi Kerja </t>
  </si>
  <si>
    <t xml:space="preserve">4.6.5 Jumlah Pendidikan dan Pelatihan KP </t>
  </si>
  <si>
    <t xml:space="preserve">4.6.6 Pendekatan Pelaksanaan Pendidikan dan Pelatihan KP </t>
  </si>
  <si>
    <t>4.6.7 Efektivitas Pendidikan dan Pelatihan KP</t>
  </si>
  <si>
    <t xml:space="preserve">4.6.8 Retensi Pengetahuan dan Peningkatan Kinerja Pekerja Pasca Pendidikan dan Pelatihan </t>
  </si>
  <si>
    <t xml:space="preserve">4.6.10 Kesesuaian Penetapan Roster dan Shift/Gilir Kerja Pekerja </t>
  </si>
  <si>
    <t>4.6.11 Penyataan Pekerja terkait Kepuasan Kerja (Job Satisfaction) dan Kesejahteraan Mental (Mental Well-being) dalam Bekerja</t>
  </si>
  <si>
    <t>4.7.1 Dasar Manajemen Perubahan</t>
  </si>
  <si>
    <t xml:space="preserve">4.7.2 Kebermanfaatan Manajemen Perubahan </t>
  </si>
  <si>
    <t>4.7.3 Daya Tanggap Organisasi atas Perubahan dari Eksternal</t>
  </si>
  <si>
    <t xml:space="preserve">4.7.4 Efektivitas Kajian Teknis Pertambangan </t>
  </si>
  <si>
    <t xml:space="preserve">4.7.5 Efektivitas Manajemen Perubahan </t>
  </si>
  <si>
    <t>4.8.1 Efektivitas Tim Tanggap Darurat</t>
  </si>
  <si>
    <t>4.8.2 Efektivitas Manajemen Keadaan Darurat</t>
  </si>
  <si>
    <t>4.9.1 Kesesuaian Persyaratan, Seleksi, dan Penetapan PJP</t>
  </si>
  <si>
    <t>4.9.2 Kesesuaian Penetapan Tanggung Jawab PJP</t>
  </si>
  <si>
    <t>4.9.3 Kesesuian Pemantauan dan Evaluasi Kinerja PJP</t>
  </si>
  <si>
    <t>4.10.1 Manajemen Dokumentasi KP</t>
  </si>
  <si>
    <t xml:space="preserve">4.10.2 Efektivitas Dokumentasi </t>
  </si>
  <si>
    <t xml:space="preserve">4.10.3 Manajemen Pengetahuan </t>
  </si>
  <si>
    <t xml:space="preserve">4.6.1 Pemenuhan Kelaikan Kerja (Fitnes for Duty): Kesiapan Psikologi dan Fisiologis Pekerja </t>
  </si>
  <si>
    <t xml:space="preserve">4.6.9 Retensi Pengetahuan dan Peningkatan Kinerja Pekerja Pasca Sertifikasi </t>
  </si>
  <si>
    <t>2.4.3 Ketersediaan PJO</t>
  </si>
  <si>
    <t>2.4.4 Pelaksanaan Tugas dan Tanggung Jawab KTT</t>
  </si>
  <si>
    <t xml:space="preserve">2.4.5 Ketersediaan TTPYB </t>
  </si>
  <si>
    <t>2.4.6 Ketersediaan Pengawas Operasional dan Pengawas Teknis</t>
  </si>
  <si>
    <t>2.4.7 Pelaksanaan Jumlah Tugas dan Tanggung Jawab Pengawas Operasional dan Pengawas Teknis</t>
  </si>
  <si>
    <t xml:space="preserve">2.4.8 Ketersediaan dan Kewenangan Bagian K3 dan Bagian KO Pertambangan </t>
  </si>
  <si>
    <t xml:space="preserve">2.4.9 Penetapan Tanggung Jawab terkait KP untuk Pekerja </t>
  </si>
  <si>
    <t xml:space="preserve">2.4.11 Penerapan Mekanisme Pemilihan Perwakilan Pekerja pada Komite KP </t>
  </si>
  <si>
    <t xml:space="preserve">2.4.12 Persepsi Manajemen terhadap Pengelolaan Pekerja </t>
  </si>
  <si>
    <t>Tingkat Pencapaian</t>
  </si>
  <si>
    <t>Total Nilai Indikator Partisipasi Pekerja Tambang</t>
  </si>
  <si>
    <t>Total Nilai Indikator Tanggung Jawab Pimpinan Unit Kerja</t>
  </si>
  <si>
    <t>Tanggung Jawab Pimpinan Unit Kerja</t>
  </si>
  <si>
    <t>Analisis dan Statistik Kecelakaan Kerja, PAK, KAPTK, dan Kejadian Berbahaya</t>
  </si>
  <si>
    <t>Total Nilai Indikator Analisis dan Statistik kecelakaan, PAK, KAPTK, dan Kejadian Berbahaya</t>
  </si>
  <si>
    <t>Total Nilai Indikator Upaya-Upaya Pengendalian yang Dilakukan</t>
  </si>
  <si>
    <t>NILAI TOTAL PENCAPAIAN KINERJA KP</t>
  </si>
  <si>
    <t>PENILAIAN TINGKAT PENCAPAIAN KINERJA KESELAMATAN PERTAMBANGAN (KP)</t>
  </si>
  <si>
    <t xml:space="preserve">Periode Penilaian </t>
  </si>
  <si>
    <t xml:space="preserve">Tanggal Penilaian </t>
  </si>
  <si>
    <t xml:space="preserve">Tim Penilai </t>
  </si>
  <si>
    <t>Upaya-Upaya Pengendalian yang Dilakukan</t>
  </si>
  <si>
    <t>Periode Program</t>
  </si>
  <si>
    <t xml:space="preserve">Tanggal Pembuatan </t>
  </si>
  <si>
    <t>Tim Pembuat</t>
  </si>
  <si>
    <t>PERTIMBANGAN PENYUSUNAN PROGRAM KESELAMATAN PERTAMBANGAN (KP)</t>
  </si>
  <si>
    <t>Nilai Capaian</t>
  </si>
  <si>
    <t>Item Pengukuran Lain yang terkait</t>
  </si>
  <si>
    <t>Opsi Program Peningkatan Kinerja</t>
  </si>
  <si>
    <t>Rencana Durasi Pelaksanaan</t>
  </si>
  <si>
    <t>Sasaran Program Peningkatan Kinerja (Perusahaan/Departemen/Bagian/Seksi/Kelompok Kerja)</t>
  </si>
  <si>
    <t>Target Peningkatan Capaian</t>
  </si>
  <si>
    <t>Keterangan</t>
  </si>
  <si>
    <t>Pekerja tidak memahami bahaya dan risiko KP serta pengendaliannya di wilayah kerjanya</t>
  </si>
  <si>
    <t>pekerja memahami sebagian bahaya dan risiko KP serta pengendaliannya di wilayah kerjanya</t>
  </si>
  <si>
    <t>pekerja memahami seluruh bahaya dan risiko KP serta pengendaliannya di wilayah kerjanya</t>
  </si>
  <si>
    <t>pekerja memahami seluruh bahaya dan risiko KP serta pengendaliannya di wilayah kerjanya dan konsisten dalam bekerja secara aman</t>
  </si>
  <si>
    <t>pekerja memahami seluruh bahaya dan risiko KP serta pengendaliannya di wilayah kerjanya dan telah memiliki kemampuan kewaspadaan situasi kerja, serta konsisten dalam bekerja secara aman dan beperan aktif dalam perbaikan dan peningkatan upaya pengendalian bahaya dan risiko</t>
  </si>
  <si>
    <t>pekerja bersikap apatis dalam pengelolaan KP dan mengupayakan keselamatan individu dengan naluri, melaksanakan KP karena terpaksa namun tidak mengetahui  manfaatnya</t>
  </si>
  <si>
    <t>pekerja melaksanakan KP sudah mengetahui manfaat pengelolaan KP, namun sepenuhnya bergantung pada perusahaan tempat mereka bekerja untuk menjaga mereka tetap selamat</t>
  </si>
  <si>
    <t>pekerja menjaga kesealamatan dan kesehatan diri mereka secara mandiri untuk  komitmen kepatuhan terhadap norma</t>
  </si>
  <si>
    <t>pekerja berkontribusi pada keselamatan dan kesehatan orang lain (interdependent) dalam tim kerja dengan komitmen berkelanjutan</t>
  </si>
  <si>
    <t xml:space="preserve">pekerja menjadi disiplin hanya pada saat ada pengawasan bergantung pada perintah </t>
  </si>
  <si>
    <t>pekerja menjadi disiplin dalam penerapan KP jika sudah terjadi kasus KP, tidak konsisten</t>
  </si>
  <si>
    <t>pekerja disiplin mengikuti peraturan perusahaaan ketika bekerja di dalam tim kerja, di area kerja dan/atau proyek, dan di jam kerja. Tidak konsisten disiplin ketika bekerja secara individu</t>
  </si>
  <si>
    <t>pekerja disiplin mengikuti peraturan perusahaan termasuk ketika memasuki area kerja di area kerjanya. Kedisiplinan telah dilakukan secara individu, komunal, maupun kolektif, namun masih ditemukan pelanggaran minor</t>
  </si>
  <si>
    <t xml:space="preserve">tidak ditemukan pelangggaran atas norma / prosedur / standar / peraturan perusahaan. Pekerja juga disiplin menjaga keselamatan dan kesehatan kerja di luar jam kerja dan wilayah kerja </t>
  </si>
  <si>
    <t>pekerja tidak memahami nilai-nilai inti perusahaan</t>
  </si>
  <si>
    <t>belum seluruh pekerja memahami nilai-nilai inti perusahaan</t>
  </si>
  <si>
    <t>seluruh pekerja memahami nilai-nilai inti perusahaan</t>
  </si>
  <si>
    <t>seluruh pekerja memahami nilai-nilai inti perusahaan namun belum seluruh pekerja mampu mengaktualisasikannya dalam pekerjaannya</t>
  </si>
  <si>
    <t>seluruh pekerja memahami nilai-nilai inti perusahaan dan mampu mengakutalisasikannya dalam pekerjaannya</t>
  </si>
  <si>
    <t>pekerja tidak memahami aturan emas KP Perusahaan</t>
  </si>
  <si>
    <t>belum seluruh pekerja memahami aturanemas KP perusahaan</t>
  </si>
  <si>
    <t>seluruh pekerja memahami aturan emas KP Perusahaan</t>
  </si>
  <si>
    <t>seluruh pekerja memahami aturan emas KP namun belum seluruh pekerja mampu mengaktualisasikannya dalam pekerjaannya</t>
  </si>
  <si>
    <t>seluruh pekerja memahami aturan emas KP dan mampu mengakutalisasikannya dalam pekerjaannya</t>
  </si>
  <si>
    <t>kehadiran pekerja dalam pekerjaan di hari kerja (masuk kerja) 2 tahun terakhir rata-rata &lt; 50% dari jumlah pekerja yang seharusnya masuk</t>
  </si>
  <si>
    <t>kehadiran pekerja dalam pekerjaan di hari kerja (masuk kerja) 2 tahun terakhir rata-rata 70-79% dari jumlah pekerja yang seharusnya masuk</t>
  </si>
  <si>
    <t>kehadiran pekerja dalam pekerjaan di hari kerja (masuk kerja) 2 tahun terakhir rata-rata &lt;80-94% dari jumlah pekerja yang seharusnya masuk</t>
  </si>
  <si>
    <t>kehadiran pekerja dalam pekerjaan di hari kerja (masuk kerja) 2 tahun terakhir rata-rata 95-100% dari jumlah pekerja yang seharusnya masuk</t>
  </si>
  <si>
    <t>tingkat kehadiran pekerja rata-rata &lt; 50% dari target/jumlah yang seharusnya hadir</t>
  </si>
  <si>
    <t>kehadiran pekerja dalam pekerjaan di hari kerja (masuk kerja) 2 tahun terakhir rata-rata 50-69% dari jumlah pekerja yang seharusnya masuk</t>
  </si>
  <si>
    <t>tingkat kehadiran pekerja rata-rata  50-69% dari target/jumlah yang seharusnya hadir</t>
  </si>
  <si>
    <t>tingkat kehadiran pekerja rata-rata 70-79% dari target/jumlah yang seharusnya hadir</t>
  </si>
  <si>
    <t>tingkat kehadiran pekerja rata-rata 80-99% dari target/jumlah yang seharusnya hadir</t>
  </si>
  <si>
    <t>tingkat kehadiran pekerja rata-rata 100% dari target/jumlah yang seharusnya hadir</t>
  </si>
  <si>
    <t>sebagian besar pekerja hanya menghadiri kegiatan KP yang menjadi kewajibannya</t>
  </si>
  <si>
    <t>sebagian besar pekerja terlibat dan  hanya berkontribusi dalam kegiatan KP apabila ada isue dengan pekerjaannya atau ketika diminta oleh pimpinan unit kerja</t>
  </si>
  <si>
    <t>sebagian besar pekerja berpartisipasi dalam kegiatan KP lingkup unit kerjanya sesuai dengan tanggung jawab yang ditetapkan</t>
  </si>
  <si>
    <t>sebagian besar pekerja berperan aktif memberikan input konstruktif, umpan balik, informasi dan/atau dukungan dalam kegiatan KP untuk lingkup unit kerjanya dan unit lain yang terkait dalam departemen</t>
  </si>
  <si>
    <t xml:space="preserve">sebagian besar pekerja berpartisipasi secara aktif dalam kegiatan KP lingkup organisasi, dan mampu berkolaborasi untuk mencapai tujuan KP </t>
  </si>
  <si>
    <t>2.4.10 Pemberian Dukungan dan Kewenangan kepada Pekerja untuk Menyatakan Keberatan Bekerja jika Syarat KP Diragukan</t>
  </si>
  <si>
    <t>tidak terdapat tim manajemen risiko KP yang ditunjuk secara formal oleh perusahaan</t>
  </si>
  <si>
    <t>tim manajemen risiko KP beranggotakan bagian K3 dan bagian KO</t>
  </si>
  <si>
    <t>tim manajemen risiko KP beranggotakan bagian K3 dan bagian KO serta perwakilan bagian operasional sebesar  &lt;80% dari total jumlah bagian operasional</t>
  </si>
  <si>
    <t>tim manajemen risiko KP beranggotakan bagian K3 dan bagian KO serta perwakilan bagian operasional sebesar  80-99% dari total jumlah bagian operasional</t>
  </si>
  <si>
    <t>tim manajemen risiko KP beranggotakan bagian K3 dan bagian KO serta perwakilan seluruh bagian operasional</t>
  </si>
  <si>
    <t>sebagian besar perwakilan departemen/bagian/seksi tidak berperan dalam tim manajemen risiko KP</t>
  </si>
  <si>
    <t>sebagian besar perwakilan departemen/bagian/seksi yang dipilih melaksanakan tanggung jawabnya dalam tim manajemen risiko KP hanya apabila ada isue dengan pekerjaannya atau ketika diminta oleh KTT/PJO</t>
  </si>
  <si>
    <t>sebagian besar perwakilan departemen/bagian/seksi yang dipilih melaksanakan tanggung jawabnya dalam tim manajemen risiko KP sesuai dengan tanggung jawab yang ditetapkan</t>
  </si>
  <si>
    <t>sebagian besar perwakilan departemen/bagian/seksi yang dipilih berperan aktif memberikan input konsruktif, umpan balik, informasi dan/atau dikungan yang dibutuhan dalam kegiatan tim manajemen risiko KP</t>
  </si>
  <si>
    <t>seluruh perwakilan departemen/bagian/seksi yang dipilih mampu untuk saling menyelaraskan pemahaman, melakukan pertukaran informasi yang tepat, dan mampu berkolaborasi dalam tim untuk mencapai tujuan manajemen risiko KP lingkup organisasi</t>
  </si>
  <si>
    <t>pekerja non pengawas tidak terlibat dalam manajemen risiko. Seluruhnya dilakukan oleh Pengawas Operasional</t>
  </si>
  <si>
    <t>pengawas hanya melibatkan &lt;70% dari total anggotanya dalam proses manajemen risiko aktivitas yang menjadi tanggung jawabnya</t>
  </si>
  <si>
    <t>pengawas melibatkan 70-79%  dari total anggotanya dalam proses manajemen risiko aktivitas yang menjadi tanggung jawabnya</t>
  </si>
  <si>
    <t>pengawas melibatkan 80-99%  dari total anggotanya dalam proses manajemen risiko aktivitas yang menjadi tanggung jawabnya</t>
  </si>
  <si>
    <t>pengawas melibatkan seluruh  anggota dalam proses manajemen risiko aktivitas yang menjadi tanggung jawabnya</t>
  </si>
  <si>
    <t>pekerja non pengawas tidak berperan/berkontribusi dalam manajemen risiko KP</t>
  </si>
  <si>
    <t>sebagian besar pekerja non pengawas melaksanakan tanggung jawabnya dalam manajemen risiko KP apabila ada isu dengan pekerjaannya atau ketika diminta oleh pimpinan unit/tim kerjanya</t>
  </si>
  <si>
    <t>sebagian besar pekerja non pengawas berpartisipasi dalam manajemen risiko KP sesuai dengan tanggung jawabnya</t>
  </si>
  <si>
    <t>sebagian besar pekerja non pengawas berperan aktif memberikan input konstruktif, umpan balik, informasi dan/atau dukungan yang dibutuhkan dalam peningkatan kinerja manajemen risiko KP</t>
  </si>
  <si>
    <t xml:space="preserve">seluruh pekerja non pengawas mampu memberikan informasi dan dukungan yang tepat, berkolaborasi dalam tim untuk mencapai tujuan manajemen risiko KP lingkup organisasi </t>
  </si>
  <si>
    <t>komite KP tidak terlibat dalam penyusunan TSP KP</t>
  </si>
  <si>
    <t xml:space="preserve">hanya ketua komite KP yang terlibat dalam penyusunan TSP KP </t>
  </si>
  <si>
    <t>ketua dan sekretaris komite KP terlibat dalam penyusunan TSP KP</t>
  </si>
  <si>
    <t>ketua, sekretaris, dan beberapa perwakilan departemen/bagian dalam komite KP terlibat dalam  penyusunan TSP KP</t>
  </si>
  <si>
    <t>ketua, sekretaris, dan seluruh  perwakilan departemen/bagian dalam komite KP terlibat dalam  penyusunan TSP KP</t>
  </si>
  <si>
    <t>sebagian besar anggota komite KP tidak berperan/berkontribusi dalam penyusunan TSP KP</t>
  </si>
  <si>
    <t>sebagian besar anggota komite KP berpartisipasi dalam rapat/diskusi penyusunan TSP KP sesuai dengan tanggung jawab yang ditetapkan</t>
  </si>
  <si>
    <t>sebagian besar anggota komite KP berperan aktif memberikan input konstruktif dalam rapat/diskusi penyusunan TSP KP</t>
  </si>
  <si>
    <t>seluruh anggota komite KP saling menyelaraskan pemahaman, menyepakati trade-off, dan mampu berkolaborasi dalam rapat/diskusi penyusunan TSP KP untuk mencapai tujuan yang diharapkan</t>
  </si>
  <si>
    <t>komite KP tidak berperan/berkontribusi dalam pemantauan dan evaluasi pelaksanaan dan perkembangan TSP KP</t>
  </si>
  <si>
    <t>komite KP ikut terlibat dalam pemantauan dan evaluasi pelaksanaan dan perkembangan TSP KP hanya ketiak terjadi permasalahan atau kasus KP</t>
  </si>
  <si>
    <t>komite KP terlibat dalam pemantauan dan evaluasi pelaksanaan dan perkembangan TSP KP secara kontinu dan terencana</t>
  </si>
  <si>
    <t xml:space="preserve">sebagian besar anggota komite KP hanay sekedar hadir dalam rapat/diskusi penyusunan TSP KP namaun tidak berkontribusi / berpartisipasi aktif </t>
  </si>
  <si>
    <t xml:space="preserve">komite KP mampu menindaklanjuti pelaksanaan dan perkembangan TSP KP yang belum sesuai berdasarkan hsail pemantauan dan evaluasi </t>
  </si>
  <si>
    <t>komite KP mampu menindaklanjuti pelaksanaan dan perkembangan TSP KP yang belum sesuai dan yang telah sesuai berdasarkan hasil pemantauan dan evaluasi , secara tepat dan pada waktu yang tepat</t>
  </si>
  <si>
    <t>ketua komite KP tidak pernah hadir dalam rapat komite KP selama periode satu tahun</t>
  </si>
  <si>
    <t xml:space="preserve">ketua komite KP hadir &lt;70% dari total rapat komite KP selama periode satu tahun </t>
  </si>
  <si>
    <t>ketua komite KP hadir 70-79% dari total rapat komite KP selama periode satu tahun</t>
  </si>
  <si>
    <t>ketua komite KP hadir 80-99% dari total rapat komite KP selama periode satu tahun</t>
  </si>
  <si>
    <t>ketua komite KP hadir 100% dalam rapat komite KP selama periode satu tahun</t>
  </si>
  <si>
    <t>ketua komite KP tidak mengambil peran dalam rapat komite KP</t>
  </si>
  <si>
    <t>ketua komite KP menghadiri rapat komite KP namun tidak berperan signifikan, mendelegasikan kepada wakil atau sekretaris komite KP untuk memimpin diskusi dan membuat keputusan</t>
  </si>
  <si>
    <t xml:space="preserve">ketua komite KP memimpin langsung pelaksanaan rapat komite KP dan terlibat dalam pembahasan seluruh substansi namun menetapkan sebagian besar keputusan secara terpimpin </t>
  </si>
  <si>
    <t>ketua komite KP memimpin langsung pelaksanaan rapat komite KP dan terlibat dalam pembahasan seluruh substansi dan memberikan masukan konstruktif dan valid, umpan balik, informasi dan/atau dukungan yang dibutuhkan untuk setiap substansi pembahasan</t>
  </si>
  <si>
    <t>ketua komite KP memimpin langsung pelaksanaan rapat komite KP, mampu memberdayakan seluruh peserta untuk berkolaborasi dalam memberikan masukan seluruh substandi pembahasan, dan mampu memimpin pengambilan keputusan dan penetapan kesimpulan melalu prsoes yang inklusif dan tepat, didasarkan hasil konsensus bersama</t>
  </si>
  <si>
    <t>wakil ketua komite KP tidak pernah hadir dalam rapat komite KP selama periode satu tahun</t>
  </si>
  <si>
    <t>wakil ketua komite KP hadir &lt;70% dari total rapat komite KP selama periode satu tahun</t>
  </si>
  <si>
    <t>wakil ketua komite KP hadir 70-79% dari total rapat komite KP selama periode satu tahun</t>
  </si>
  <si>
    <t>wakil ketua komite KP hadir 80-99% dari total rapat komite KP selama periode satu tahun</t>
  </si>
  <si>
    <t>wakil ketua komite KP hadir 100% dalam rapat komite KP selama periode satu tahun</t>
  </si>
  <si>
    <t>wakil ketua komite KP tidak terlibat/berperan dalam rapat komite KP</t>
  </si>
  <si>
    <t>wakil ketua komite KP hanay sekedar hadir dalam rapat komite KP namun tidak berperan membantu ketua komite KP dalam rapat komite KP</t>
  </si>
  <si>
    <t xml:space="preserve">wakil ketua komite KP berpartisipasi dalam kegiatan KP sesuai dengan tanggung jawab yang ditetapkan secara terencana </t>
  </si>
  <si>
    <t>wakil ketua komite KP berpan aktif memberikan input konstruktif dalam rapat komite KP</t>
  </si>
  <si>
    <t xml:space="preserve">wakil ketua komite KP mampu membantu ketua komite KP untuk memberdayakan peserta agar dapat berkolaborasi untuk mencapai tunjuan rapat komite KP </t>
  </si>
  <si>
    <t>sekretaris komite KP tidak pernah hadir dalam rapat komite KP selama periode satu tahun</t>
  </si>
  <si>
    <t>sekretaris komite KP hadir &lt;70% dari total rapat komite KP selama periode satu tahun</t>
  </si>
  <si>
    <t>sekretaris komite KP hadir 70-79% dari total rapat komite KP selama periode satu tahun</t>
  </si>
  <si>
    <t>sekretaris komite KP hadir 80-99% dari total rapat komite KP selama periode satu tahun</t>
  </si>
  <si>
    <t>sekretaris komite KP hadir100% dalam  rapat komite KP selama periode satu tahun</t>
  </si>
  <si>
    <t>sekretaris komite KP tidak terlibat/berperan dalam rapat komite KP</t>
  </si>
  <si>
    <t>sekretaris komite KP hanya sekedar hadir dalam rapat komite KP namun tidak berperan membantu ketua komite KP dalam rapat komite KP</t>
  </si>
  <si>
    <t>sekretaris komite KP berpartisipasi dalam kegiatan KP sesuai dengan tanggung jawab yang ditetapkan secara terencana</t>
  </si>
  <si>
    <t>sekretaris komite KP berperan aktif memberikan input konstruktif dalam rapat komite KP</t>
  </si>
  <si>
    <t xml:space="preserve">sekretaris komite KP mampu menyelaraskan pemahaman dan/atau mampu berkolaborasi untuk mencapai tujuan rapat komite KP </t>
  </si>
  <si>
    <t>angggota komite KP tidak pernah hadir dalam rapat komite KP</t>
  </si>
  <si>
    <t>tngkat kehadiran anggota komite KP dapat rapat komite KP selama periode satu tahun &lt;70% dari total anggota</t>
  </si>
  <si>
    <t>tngkat kehadiran anggota komite KP dapat rapat komite KP selama periode satu tahun 70-79% dari total anggota</t>
  </si>
  <si>
    <t>tngkat kehadiran anggota komite KP dapat rapat komite KP selama periode satu tahun 80-99% dari total anggota</t>
  </si>
  <si>
    <t>tngkat kehadiran anggota komite KP dapat rapat komite KP selama periode satu tahun 100%  dari total anggota</t>
  </si>
  <si>
    <t>anggota komite KP tidak terlibat/berperan dalam rapat komite KP</t>
  </si>
  <si>
    <t>sebagian besar anggota komite KP hanya sekedar hadir dalam rapat komite KP namun hanya berkontribusi dalam rapat komite KP jika diminta oleh ketua komite KP</t>
  </si>
  <si>
    <t>sebagian besar anggota komite KP mengikuti rapat komite KP membawa data/informasi relvan/aspirasi terdokumentasi dari departemen/bagian yang diwakilinya, namun tidak dapat menyampaikan dengan tepat pada rapat komite KP</t>
  </si>
  <si>
    <t>sebagian besar anggota komite KP mengikuti rapat komite KP membawa data/informasi relvan/aspirasi terdokumentasi dari departemen/bagian yang diwakilinya dan mampu menyampaikan dengan tepat pada rapat komite KP</t>
  </si>
  <si>
    <t>sebagian besar anggota komite KP mengikuti rapat komite KP tanpa membawa data/informasi relvan/aspirasi terdokumentasi dari departemen/bagian yang diwakilinya</t>
  </si>
  <si>
    <t>sebagian besar anggota komite KP berpartisipasi dalam rapat komite KP sesuai dengan tanggung jawab yang ditetapkan atau perintah pimpinan unit kerja</t>
  </si>
  <si>
    <t>sebagian besar anggota komite KP mampu memberikan inptu konstruktif, umpan balik, informasi dan/atau dukungan yang dibutuhkan dalam rapat komite KP</t>
  </si>
  <si>
    <t>seluruh anggota komite KP mengikuti rapat komite KP membawa data/informasi relvan/aspirasi terdokumentasi dari departemen/bagian yang diwakilinya, menyampaikan dengan tepat, mampu untuk saling menyelaraskan pemahaman dan berkolaborasi untuk mencapai tujuan rapat komite KP</t>
  </si>
  <si>
    <t>seluruh anggota komite KP mampu saling menyelaraskan pemahaman dan/atau berkolaborasi untuk mencatat tujuan rapat komite  KP</t>
  </si>
  <si>
    <t>tidak ada budaya pelaporan bahaya oleh pekerja, baik secara formal dan informal</t>
  </si>
  <si>
    <t>pekerja melakukan pelaporan bahaya hanya secara informal dan tidak konsisten, sehingga tidak terdokumentasi dengan baik</t>
  </si>
  <si>
    <t>pelaporan bahaya telah dilakukan secara formal dan sistematis, dengan tingkat partisipasi (jumlah pekerja yang melaporkan) rata rata 80-94% dari total pekerja</t>
  </si>
  <si>
    <t xml:space="preserve">pelaporan bahaya telah dilakukan secara proaktif dan konsisten oleh pekerja dengan tingkat partisipasi mencapai 100% dari total pekerja </t>
  </si>
  <si>
    <t>1.2.21 Kesesuaian dan Kehandalan  Kesesuaian Pelaporan Bahaya dan/atau Pengaduan Pelanggaran KP oleh Pekerja</t>
  </si>
  <si>
    <t>sebagian besar data hasil inventarisasi pelaporan bahaya tidak valid (benar, sah dan dapat dipertanggungjawabkan)</t>
  </si>
  <si>
    <t>sebagian besar bahaya/pengaduan pelanggaran KP yang dilaporkan hanya merupakan jenis kondisi tidak aman dan tindakan tidak aman kategori minor, serta masih ditemukan kondisi terlapor yang tidak valid</t>
  </si>
  <si>
    <t>sebagian besar bahaya/pengaduan pelanggaran KP yang dilaporkan merupakan kondisi tidak aman dan tindakan tidak aman, namun masih ditemukan bahaya di tempat kerja yang tidak terlapor oleh pekerja</t>
  </si>
  <si>
    <t xml:space="preserve">bahaya yang dilaporkan / pengaduan pelanggaran KP telah mencakup kondisi tidak aman dan tindakan tidak aman termasuk hal kritikal, serta deviasi dari sistem operasi yang menjadi kondisi laten penyebab terjadinya kerugian, namun masih terdapat permasalahan terhadap konsistensi validitas </t>
  </si>
  <si>
    <t>seluruh data pelaporan bahaya/pengaduan pelanggaran KP oleh pekerja adalah valid dan merepresentasikan kondisi nyata pada kegiatan operasional</t>
  </si>
  <si>
    <t>tidak ada mekanisme partisipasi masukan dari pekerja, baik secara formal dan informal</t>
  </si>
  <si>
    <t>mekanisme partisipasi masukan dari pekerja hanya secara informal dan tidak konsisten, sehingga tidak terdokumentasi dengan baik</t>
  </si>
  <si>
    <t>pelaporan bahaya telah dilakukan secara formal dan sistematis, dengan tingkat partisipasi (jumlah pekerja yang melaporkan) rata rata hanya &lt;= 79% dari total pekerja</t>
  </si>
  <si>
    <t>mekanisme partisipasi masukan dari pekerja telah dilakukan secara formal dan sistematis, dengan tingkat partisipasi pekerja tambang rata rata hanya  &lt; = 79% dari target</t>
  </si>
  <si>
    <t>mekanisme partisipasi masukan dari pekerja telah dilakukan secara formal dan sistematis, dengan tingkat partisipasi pekerja tambang rata rata 80-99% dari target</t>
  </si>
  <si>
    <t>tingkat partisipasi pekerja dalam memberikan saran dan masukan mencapai 100% target</t>
  </si>
  <si>
    <t>sebagian besar data hasil inventarisasi saran dan masukan dari pekerja tidak valid (benar, sah, dan dapat dipertanggungjawabkan) dan relevan</t>
  </si>
  <si>
    <t>sebagian besar saran dan masukan dari pekerja hanya terbatas untuk aktivitas/wilayah kerjanya, serta masih ditemukan hal yang tidak valid dan relevan</t>
  </si>
  <si>
    <t>sebagian besar saran dan masukan dari pekerja telah mencakup untuk unit kerja/departemen/bagiannya, namun masih ditemukan hasil yang tidak valid dan relevan</t>
  </si>
  <si>
    <t>sebagian besar saran dan masukan dari pekerja bersifat konstruktif untuk perbaikan kinerja pada aktivitas/wilayah/unit kerja/departemen/bagiannya</t>
  </si>
  <si>
    <t xml:space="preserve">terdapat saran dan masukan jumlah yang signifikan yang berisikan peluang peningkatan pencapaian target kinerja KP yang didukung dengan analisis berbasis data dan informasi </t>
  </si>
  <si>
    <t>pekerja berkontribusi pada keselamatan dan kesehatan orang lain dalam skala organisasi, menjalankannya bagian dari gaya hidup, memiliki ikatan emosional yang melekat untuk melibatkan diri untuk peningkatan pengelolaan KP organisasi (komitmen afektif)</t>
  </si>
  <si>
    <t>nilai rata-rata hasil audit sub elemen III.13 dalam 2 tahun terakhir sebesar 0/3</t>
  </si>
  <si>
    <t>nilai rata-rata hasil audit sub elemen III.13 dalam 2 tahun terakhir sebesar 0.1/3 s.d. 2/3</t>
  </si>
  <si>
    <t>nilai rata-rata hasil audit sub elemen III.13 dalam 2 tahun terakhir sebesar 2.1/3 s.d. 2.4/3</t>
  </si>
  <si>
    <t>nilai rata-rata hasil audit sub elemen III.13 dalam 2 tahun terakhir sebesar 2.5/3 s.d. 2.9/3</t>
  </si>
  <si>
    <t>nilai rata-rata hasil audit sub elemen III.13 dalam 2 tahun terakhir sebesar 3/3</t>
  </si>
  <si>
    <t>manajemen tidak melakukan upaya untuk internalisasi nilai-nilai inti perusahaan kepada pekerja</t>
  </si>
  <si>
    <t>manajemen melakukan upaya untuk internalisasi nilai-nilai inti perusahaan hanya kepada sebagian kelompok pekerja</t>
  </si>
  <si>
    <t>manajemen telah melakukan upaya untuk internalisasi nilai-nilai inti perusahaan kepada seluruh pekerja</t>
  </si>
  <si>
    <t>manajemen telah melakukan upaya untuk internalisasi nilai-nilai inti perusahaan dan memasukkan kepada target kinerja pekerja</t>
  </si>
  <si>
    <t>manajemen telah memberikan contoh nyata aktualisasi nilai-nilai inti perusahaan kepada pekerja</t>
  </si>
  <si>
    <t>manajemen tidak melakukan upaya untuk internalisasi aturan emas KP (Golden Rules) perusahaan kepada pekerja</t>
  </si>
  <si>
    <t>manajemen melakukan upaya untuk internalisasi aturan emas KP (Golden rules) perusahaan hanya kepada sebagian kelompok pekerja</t>
  </si>
  <si>
    <t>manajemen telah melakukan upaya untuk internalisasi aturan emas KP (Golden Rules)  perusahaan kepada seluruh pekerja</t>
  </si>
  <si>
    <t>manajemen telah melakukan upaya untuk internalisasi aturan emas KP (Golden Rules) perusahaan dan memasukkan kepada target kinerja pekerja</t>
  </si>
  <si>
    <t>manajemen telah memberikan contoh nyata aktualisasi aturan emas KP (Golden Rules)  perusahaan kepada pekerja</t>
  </si>
  <si>
    <t>nilai rata-rata hasil audit sub elemen I dalam 2 tahun terakhir sebesar 0%</t>
  </si>
  <si>
    <t>nilai rata-rata hasil audit sub elemen I dalam 2 tahun terakhir sebesar 0.1 - 5.0%</t>
  </si>
  <si>
    <t>nilai rata-rata hasil audit sub elemen I dalam 2 tahun terakhir sebesar 5.1-8%</t>
  </si>
  <si>
    <t>nilai rata-rata hasil audit sub elemen I dalam 2 tahun terakhir sebesar 8.1-9.9%</t>
  </si>
  <si>
    <t>nilai rata-rata hasil audit sub elemen I dalam 2 tahun terakhir sebesar 10%</t>
  </si>
  <si>
    <t>sebagian besar pekera memiliki persepsi bahwa manajemen berkomitmen untuk menerapkan kebijakan KP ketika sudah terjadi kecelakaan dan kerugian</t>
  </si>
  <si>
    <t>sebagian besar pekerja memiliki persepsi bahwa manajemen tidak mendukung penerapan kebijakan KP. Kebijakan KP sering dikompromikan untuk kepentingan lainnya dalam kondisi tertentu</t>
  </si>
  <si>
    <t>sebagian besar pekerja memiliki persepsi bahwa manajemen telah berkomitmen untuk menerapkan kebijakan dan tanpa harus terjadi kecelakaan dan kerugian terlebih dahulu, melalui program KP terencana</t>
  </si>
  <si>
    <t>sebagian besar pekerja memiliki persepsi bahwa manajemen telah berkomitmen untuk menerapkan kebijakan dan uapay-upaya KP dan apabila terjadi konflik kepentingan, maajemen memiliki inisiatif untuk mengevaluasi analisis risiko dan mengutamakan aspek KP tetap terpenuhi</t>
  </si>
  <si>
    <t>sebagian besar pekerja memiliki persepsi bahwa manajemen telah menerapkan kebijakan dan upaya-upaya KP, mengutamakan aspek KP saat terjadi konflik kepentingan, dan telah menjadi panutan/teladan yang baik bagi pekerja dalam penerapan KP</t>
  </si>
  <si>
    <t>manajemen puncak memiliki persepsi bahwa pengelolaan KP harus dilakukan agar tidak terkena sanksi dari pemerintah dan/atau klien serta untuk kepentingan sertifikasi/pengakuan dari eksternal</t>
  </si>
  <si>
    <t>manajemen punck memiliki persepsi bahwa pengelolaan KP harus dilakukan untuk mencegah kerugian berulang, dengan fokus kepada penyelesaian masalah/kejadian/kasus KP</t>
  </si>
  <si>
    <t>manajemen puncak memiliki persepsi bahwa pengelolaan KP harus dilakukan sebagai upaya kepatuhan administratif yang bertujuan fokus untuk mencegah dan menurunkan kecelakaan, kejadian berbahaya, kejadian akibat penyakit tenaga kerja, dan PAK sesuai  terget kinerja</t>
  </si>
  <si>
    <t>manajemen puncak memiliki persepsi bahwa pengelolaan KP adalah pendukung kelancaran operasional pertambangan dan harus dikelola dengan sistem manajemen yang terintegrasi dengan seluruh fungsi di dalam perusahaan</t>
  </si>
  <si>
    <t>manajemen puncak memiliki persepsi bahwa pengeloalan KP merupakan pendukung kelancaran operasional pertambangan dan investasi yang baik bagi perusahaan serta bagian dari budaya perusahaan yang harus terus diimplementasikan dan ditingkatkan secara berkelanjutan</t>
  </si>
  <si>
    <t>sebagian besar pekerja memiliki persepsi bahwa komitmen manajemen puncak dalam KP sangat kurang</t>
  </si>
  <si>
    <t>sebagian besar pekerja memiliki persepsi bahwa komitmen manajemen puncak dalam KP terbatas untuk sekedar penyelesaian permasalahan kasus KP yang telah terjadi</t>
  </si>
  <si>
    <t>sebagian besar pekerja memiliki persepsi bahwa komitmen manajemen puncak dalam KP untuk pemenuhan minimum kewajiban hukum dan pencapaian target kinerja lagging indicator</t>
  </si>
  <si>
    <t>sebagian besar pekerja memiliki persepsi bahwa manajemen puncak memiiki komitmen pengelolaan KP untuk menunjang sistem produsi dan mencapai target leading dan lagging indicator</t>
  </si>
  <si>
    <t>sebagaian besar pekerja memiliki persepsi bahwa manajemen puncak memiliki komitmen tinggi dalam KP agar dapat menunjang kinerja operasional yang konsisten handal di berbagai kondisi. Manajemen telah menjadi role model bagi pekerja, telah memberikan dukungan yang memadai dan dorongan untuk inovasi dan perbaikan berkelanjutan</t>
  </si>
  <si>
    <t>tidak ada alokasi anggaran KP yang disediakan oleh manajemen puncak</t>
  </si>
  <si>
    <t>anggaran KP yang disediakan oleh manajemen puncak tidak cukup memadai untuk mendukung keberhasilan rencana kerja tahunan</t>
  </si>
  <si>
    <t>anggaran KP yang disediakan oleh manajemen puncak cukup memadai untuk mendukung keberhasilan rencana kerja tahunan</t>
  </si>
  <si>
    <t>anggaran KP yang disediakan oleh manajemen puncak telah memadai untuk  mendukung keberhasilan rencana kerja tahunan dan rencana contigency</t>
  </si>
  <si>
    <t>anggaran KP yang disediakan oleh manajemen puncak telah ditetapkan secara cost-efficient untuk  mendukung keberhasilan rencana kerja tahunan, rencana cadangan/alternatif/darurat (contigency), dan pencapaian visi misi tujuan dan komitmen KP yang tertuang dalam kebijakan, serta untuk peningkatan berkelanjutan</t>
  </si>
  <si>
    <t>anggaran KP pada RKAB tidak terealisasi</t>
  </si>
  <si>
    <t>realisasi anggaran KP pada RKAB dalam 2 tahun terakhir sebesar &lt; 70% dari target</t>
  </si>
  <si>
    <t>realisasi anggaran KP pada RKAB dalam 2 tahun terakhir sebesar 70-79% dari target</t>
  </si>
  <si>
    <t>realisasi anggaran KP pada RKAB dalam 2 tahun terakhir sebesar 80-99% dari target</t>
  </si>
  <si>
    <t>realisasi anggaran KP pada RKAB dalam 2 tahun terakhir sebesar 1000% dari target</t>
  </si>
  <si>
    <t>manajemen puncak apatis dan tidak memiliki atensi dalam merespon isu KP</t>
  </si>
  <si>
    <t xml:space="preserve">manajemen puncak menunda melakukan perbaikan isu KP dan baru mulai menindaklanjuit ketika telah terjadi kerugian </t>
  </si>
  <si>
    <t>manajemen pncak melakukan perbaikan atas  isu KP sesuai dengan birokrasi yang ditetapkan, dengan fokus kepada isu KP yang mempengaruhi keberlanjutan operasional</t>
  </si>
  <si>
    <t>manajemen puncak mampu mengambil keputusan dan melakukan perbaikan atas isu KP dengan cepat terhadap isu KP yang telah terjadi, baik isu KP yang bersifat minor, mayor, maupun yang signifikan mempengaruhi keberlanjutan operasional</t>
  </si>
  <si>
    <t>manajemen puncak mampu mengambil keputusan dan melakukan perbaikan atas seluruh isu KP dengan cepat, baik kepada isu KP yang telah terjadi, maupun melaukan antisipasi yang tepat untuk isu KP yang berpotensi akan terjadi di masa mendatang</t>
  </si>
  <si>
    <t>tidak ada kegiatan kunjungan lapangan pimpinan perusahaan (safety management walk trhough) baik secara terencana maupun insidentil</t>
  </si>
  <si>
    <t>kegiatan kunjungan lapangan pimpinan perusahaan dilakukan secara insidentil</t>
  </si>
  <si>
    <t>kegiatan kunjungan lapangan pimpinan perushaan dilakukan secara formal dan terencana, 1 kali dalam 1 tahun</t>
  </si>
  <si>
    <t xml:space="preserve">kegiatan kunjungan lapangan pimpinan  perusahaan dilakukan secara formal dan terencana dan insidentil, &gt; 1 kali dalam 1 tahun </t>
  </si>
  <si>
    <t xml:space="preserve">kegiatan kunjungan lapangan pimpinan perushaan dilakukan secara formal dan terencana, &gt; 2 kali dalam 1 tahun dan dilakukan secara insidentil sesuai analisis kondisi perkembangan kegiatan operasional </t>
  </si>
  <si>
    <t>manajemen puncak tidak meninjau implementasi pengelolaan KP secara langsung pada kegiatan operasional pertambangan</t>
  </si>
  <si>
    <t>manajemen puncak hanya fokus meninjau pengelolaan KP pada kegiatan/area yang secara historis telah terjadi kasus KP</t>
  </si>
  <si>
    <t xml:space="preserve">manajemen puncak meninjau pengelolaan KP pada seluruh kegiatan oeprasional pertambangan dan memberi perhatian secara detail, melakukan interaksi langsung dengan perwakilan pekerja </t>
  </si>
  <si>
    <t xml:space="preserve">manajemen puncak memberikan masukan masukan konstruktif, umpan balik, informasi dan/atau dukungan yang dibutuhkan, serta solusi untuk perbaikan dan pengelolaan KP untuk seluruh kegiatan operasional pertambangan </t>
  </si>
  <si>
    <t xml:space="preserve">manajemen puncak hadir memerikan contoh dan keteladanan secara konkrit dalam hal pengelolaan KP </t>
  </si>
  <si>
    <t>nilai rata-rata hasil audit SMKP elemen VII dalam 2 tahun terakhir 0%</t>
  </si>
  <si>
    <t>nilai rata-rata hasil audit SMKP elemen VII dalam 2 tahun terakhir 0.1 - 2.0 %</t>
  </si>
  <si>
    <t>nilai rata-rata hasil audit SMKP elemen VII dalam 2 tahun terakhir 2.1 - 4.0%</t>
  </si>
  <si>
    <t>nilai rata-rata hasil audit SMKP elemen VII dalam 2 tahun terakhir 4.1-4.9%</t>
  </si>
  <si>
    <t>nilai rata-rata hasil audit SMKP elemen VII dalam 2 tahun terakhir 5%</t>
  </si>
  <si>
    <t>manajemen puncak tidak berperan dalam rapat tinjauan manajemen</t>
  </si>
  <si>
    <t>manajemen puncak menghadiri rapat tinjauan manajemen namun tidak berperan signifikan, mendelegasikan kepada managemen representative untuk memimpin diskusi dan membuat keputusan</t>
  </si>
  <si>
    <t xml:space="preserve">manajemen puncak memimpin langsung pelaksanaan rapat tinjauan manajemen dan terlibat dalam pembahasan seluruh substansi namun menetapkan keputusan secara terpimpin </t>
  </si>
  <si>
    <t>manajemen puncak memimpin langsung pelaksanaan rapat tinjauan manajemen dan terlibat dalam pembahasan seluruh substansi dan memberikan msaukan konstruktif dan valid, umpan balik, informasi dan/atau dukngan yang dibutuhan, untuk setiap substansi pembahasan</t>
  </si>
  <si>
    <t>manajemen puncak memimpin rapat tinjauan manajemen, mampu memberdayakan seluruh peserta untuk berkolaborasi dalam memberikan masukan seluruh substansi pembahasan, dan mampu memimpin pengambilan keputusan dan penetapan kesimpulan melalui proses yang inklusif dan teap, didasarkan hasil konsensus bersama</t>
  </si>
  <si>
    <t>manajemen puncak tidak menyediakan sumberdaya yang memadai untuk pelaksanaan inovasi penerapan KP</t>
  </si>
  <si>
    <t>manajemen puncak menyediakan sumberdaya terbatas untuk pelaksanaan invoasi penerapan KP, dengan focus hanya kepada perbaikan atas isu KP yang telah terjadi melalui tim kerja sementara yang dibentuk secara ad-hoc</t>
  </si>
  <si>
    <t>manajemen puncak menyediakan sumberdaya untuk pelaksanaan inovasi penerapan KP untuk dilakukan secara terencana dan sistematis oleh bagian K3 dan KO atau departemen/bagian lainnya yang ditunjuk , dengan fokus untuk peningkatan kinerja aspek penerapan KP yang kurang baik</t>
  </si>
  <si>
    <t>manajemen pncak menyediakan sumberdaya untuk pelaksanaan inovasi penerapan KP untuk dilakukan secara terencana dan sistmatis oleh bagian K3 dan KO atau departemen/bagian lainnya yang ditunjuk, dengan fokus untuk peningktana kinerja yang kurang baik maupun untuk mempertahnakan kinerja ang sudah baik</t>
  </si>
  <si>
    <t>manajemen puncak menyediakan sumberdaya yang emmadai dan telah berhasil mencipatkan iklim inovasi di seluruh departemen/bagian dari pekerja, dengan fokus untuk peningkatan kinerja yang kurang baik maupun untuk mempertahankan kinerja yang sudah baik</t>
  </si>
  <si>
    <t>manajemen tidak memberikan penghargaan/apresiasi kepada pekerja / unit kerja yang memiliki prestasi dalam pengelolaan KP</t>
  </si>
  <si>
    <t>pengahargaan/apreasiasi kepada pekerja / unit kerja yang memiliki prestasi baik dalam pengelolaan KP dilakukan secara informal dan insidentil, tanpa mekanisme yang berdasarkan prinsip keadilan, transparansi, dan akuntabilitas</t>
  </si>
  <si>
    <t>penghargaan/apresiasi kepada pekerja/unti kerja yang memiliki prestasi baik dalam pengelolaan KP dilakukan melalui mekanisme formal berdasarkan hasil penilaian kinerja</t>
  </si>
  <si>
    <t>manajemen telah memberikan kesempatan kepada pekerja / unit kerja yang memiliki prestasi baik dalam pengelolaan KP untuk membagikan pembelajaran kepada pekerja / unit kerja lainnya</t>
  </si>
  <si>
    <t xml:space="preserve">manajemen memberikan dukungan lanjut kepada pekerja / unit kerja yang memiliki prestasi baik dalam pengelolaan KP untuk mempertahankan dan meningkatkan kinerja </t>
  </si>
  <si>
    <t>manajemen tidak memerikan sanksi/penegakan disiplin kepada pekerja/unti kerja yang melanggar peraturan KP</t>
  </si>
  <si>
    <t>manajemen mulai memberikan sanksi/penegakan disiplin keapda pekerja/unit kerja yang melanggara peraturan KP secara informal dan insidentil, tanpa meanisme yang berdasaran prinsip keadilan, transparansi, dan akuntabilitas</t>
  </si>
  <si>
    <t>manajemen memberikan sanksi secara proporsional jika ada kinerja yang tidak dapat diterima, kelalalian, perilaku berisiko, dan kesalahan yang tidak disengaja, berdasarkan analisis manajemen</t>
  </si>
  <si>
    <t>manajemen melibatkan semua pihak yang terlibat untuk menjelaskan jenis pelanggaran, mendiskusikan bagaiaman situasi yang memicu pelanggarana, menjelaskan akbiat, menyimpulkan pembelajaran, dan memutuskan apa yang harus meereka lakukan untuk memperbaiki kerusakan yang telah terjadi</t>
  </si>
  <si>
    <t xml:space="preserve">manajemen memberikan dukungan lanjut kepada pekerja / unit kerja yang telah diberikan sanksi untuk memperbaiki dan meingkatkan kinerja  </t>
  </si>
  <si>
    <t>KTT/PJO memiliki persepsi bahwa pengelolaan KP harus dilakukan agar tidak terkena sanksi dari pemerintah dan/atau klien serta untuk kepentingan sertifikasi/pengakuan dari eksternal</t>
  </si>
  <si>
    <t>KTT/PJO memiliki persepsi bahwa pengelolaan KP harus dilakukan untuk mencegah kerugian berulang (loss contorl), dengan fokus kepada penyelesaian masalah / kejadian / kasus KP</t>
  </si>
  <si>
    <t>KTT/PJO memiliki persepsi bahwa pengelolaan KP harus dilakukan sebagai upaya kepatuhan administratif yang bertujuan fokus untuk mencegah dan menurnkan angka kecelakaan, kejadian berbahya, KAPTK, dan PAK sesuai target kinerja</t>
  </si>
  <si>
    <t xml:space="preserve">KTT/PJO memililki persepsi bahwa pengelolaan KP adalah pendukung kelancaran operasional pertambnagan dan harus dikelola dengan sistem manajemen yang terintegrasi dengan seluruh fungsi di dalam perusahaan </t>
  </si>
  <si>
    <t>KTT/PJO memiliki persepsi bahwa pengelolaan KP merupakan pendukung kelancaran operasional pertambnagan dan investasi yang baik bagi perusahaan serta bagian dari budaya perusahaan yang harus terus diimplementasikan dan ditingkatkan secara berkelanjutan</t>
  </si>
  <si>
    <t>&lt; 50%</t>
  </si>
  <si>
    <t>50 - 59%</t>
  </si>
  <si>
    <t>60-79%</t>
  </si>
  <si>
    <t>80-94%</t>
  </si>
  <si>
    <t>95-100%</t>
  </si>
  <si>
    <t>sebagian besar pekerja memiliki persepsi bahwa komitmen KTT/PJO dalam pengelolaan KP sangat kurang</t>
  </si>
  <si>
    <t xml:space="preserve">sebagian besar pekerja memiliki persepsi bahwa komitmen KTT/PJO dalam pengelolaan KP terbatas untuk sekedar penyelesaian permasalahan kasus KP yang telah terjadi </t>
  </si>
  <si>
    <t>sebagian besar pekerja memiliki persepsi bahwa komitmen KTT/PJO dalam pengelolaan KP untuk pemenuhan minimum kewajiban hukum dan pencapaian target kinerja lagging indicator</t>
  </si>
  <si>
    <t>sebagian besar pekerja memiliki persepsi bahwa KTT/PJO memiliki komitmen dalam pengelolaan KP terbatas untuk menunjang sistem produksi dan mencapai target leading dan lagging indicator</t>
  </si>
  <si>
    <t xml:space="preserve">sebagian besar pekerja memiliki persepsi bahwa KTT/PJO memiliki komitmen yang tinggi dalam KP agar dapat menunjang kinerja operasional yang konsisten handal di berbagai kondisi. KTT/PJO telah menjadi role model bagi pekerja dalam hal pengelolaan KP  </t>
  </si>
  <si>
    <t>total persentase kehadiran KTT/PJO sebesar &lt; 50% dari total kegiatan KP dalam 1 tahun</t>
  </si>
  <si>
    <t>total persentase kehadiran KTT/PJO sebesar 50-69% dari total kegiatan KP dalam 1 tahun</t>
  </si>
  <si>
    <t>total persentase kehadiran KTT/PJO sebesar 70-79% dari total kegiatan KP dalam 1 tahun</t>
  </si>
  <si>
    <t>total persentase kehadiran KTT/PJO sebesar 80-94% dari total kegiatan KP dalam 1 tahun</t>
  </si>
  <si>
    <t>total persentase kehadiran KTT/PJO sebesar 95-100% dari total kegiatan KP dalam 1 tahun</t>
  </si>
  <si>
    <t>KTT/PJO tidak terlibat/berperan dalam kegiatan KP</t>
  </si>
  <si>
    <t>KTT/PJO memberikan informasi satu arah, tidak memberikan ruang partisipasi dan kesempatan kepada anggota untuk merespon kepada pekerja</t>
  </si>
  <si>
    <t>KTT/PJO memberikan kesempatan untuk diskusi dan konsultasi serta mendelegasikan keapda pimpinan unit kerja untuk memimpin kegiatan KP</t>
  </si>
  <si>
    <t>KTT/PJO memimpin langsung, membuka ruang kerjasama yang besar dan proses diskusi dua arah, menjadikan pekerja sebagai partner untuk kolaborasi</t>
  </si>
  <si>
    <t xml:space="preserve">KTT/PJO mampu memberdayakan pekerja untuk berpartisipasi aktif, memberi solusi, melakkan pertukaran nformasi yang tepat, serta mampu memimpin pengambilan keputusan, penetapan kesimpulan/mufakat didasarkan hasil konsensus bersama yang melalui proses rasional dan partisipasi tulus dari pekerja </t>
  </si>
  <si>
    <t>KTT/PJO tidak terlibat/berperan dalam penyusunan tinjauan kebijakan KP</t>
  </si>
  <si>
    <t>KTT/PJO hanya sekedar hadir dalam kegiatan penyusunan/tinjauan kebijakan KP namun tidak berperan signifikan, mendelagasikan kepada pimpinan bagian K3 dan KO untuk memimpin diskusi dan membuat keputusan dalam kegiatan penyusunan/tinjauan kebijakan KP</t>
  </si>
  <si>
    <t xml:space="preserve">KTT/PJO berpartisipasi dalam penyusunan/tinjauan kebijakan KP sesuai dengan tanggung jawab yang ditetapkan secara terencana, terlibat dalam pembahasan seluruh substansi namun menetapkan keputusan secara terpimpin </t>
  </si>
  <si>
    <t>KTT/PJO memimpin langsung pelaksanaan kegiatan penyusunan/tinjauan kebijakan KP dan terlibat dalam pembahasan seluruh substansi dan memberikan masukan konstruktif dan valid, umpan balik, informasi dan/atau dukungan yang dibutuhkan, untuk setiap substansi pembahasan</t>
  </si>
  <si>
    <t>KTT/PJO  mampu memberdayakan seluruh peserta untuk berkolaborasi dalam memberikan masukan seluruh substansi pembahasan, dan mampu memimpn pengambilan keputusan dan penetapan kesimpulan melalui prsoes yang inklusif dan tepat, didaarkan hasil konsensus bersama untuk mencapai tujuan penyusuan/tinjauan kebijakan KP</t>
  </si>
  <si>
    <t>KTT/PJO tidak terlibat/berperan dalam manajemen risiko KP</t>
  </si>
  <si>
    <t>KTT/PJO tidak berperan signifikan dalam manajemen risiko KP</t>
  </si>
  <si>
    <t xml:space="preserve">KTT/PJO ikut berperan dalam tahap perencanaan manajemen risiko KP </t>
  </si>
  <si>
    <t>KTT/PJO ikut berperan dalam tahap perencanaan, komunikasi dan konsultasi, pelaksanaan, dan secara proaktif melakukan pemantauan dan peninjauan manajemen risiko KP</t>
  </si>
  <si>
    <t>KTT/PJO ikut berperan dalam tahap perencanaan, komunikasi dan konsultasi, pelaksanaan, dan pemantauan, dan peninjauan manajemen risiko KP, serta menindaklanjuti hasil evaluasi untuk peningkatan berkelanjutan</t>
  </si>
  <si>
    <t>pimpinan departemen/bagaian/seksi memiliki persepsi bahwa pengelolaan KP harus dilakukan agar tidak terkena sanksi dari pemerintah dan/atau klien serta untuk kepentingan sertifikasi/pengakuan dari eksternal</t>
  </si>
  <si>
    <t>pimpinan departemen/bagian/seksi memiliki persepsi bahwa pengelolaan KP harus untuk mencegah kerugian berulang (loss control), dengan fokus kepada penyelesaian masalah/kejadian</t>
  </si>
  <si>
    <t>pimpinan departemen/bagian/seksi memiliki persepsi bahwa pengelolaan KP harus dilakukan sebagai upaya kepatuhan adminstratif yang bertujuan fokus untuk mencegah dan menurunkan angka kecelakaan, kejadian berbahaya, KAPTK, dan PAK sesuai target kinerja</t>
  </si>
  <si>
    <t xml:space="preserve">pimpinan departemen/bagian/seksi memiliki persepsi bahwa pengelolaan KP adalah pendukung kelancaran operasional pertambangan dan harus dikelola dengan sistem manajemen yang terintegrasi dengan seluruh fungsi di dalam perusahaan </t>
  </si>
  <si>
    <t>pimpinan departemen/bagian/seksi memiliki persepsi bahwa pengelolaan KP merupakan pendukung kelancaran operasional pertambangan dan investasi yang baik bagi perusahaan serta bagian dari budaya perusahaan yang harus terus diimplementasikan dan ditingkatkan secara berkelanjutan</t>
  </si>
  <si>
    <t>sebagian besar pekerja memiliki persepsi bahwa komitmen pimpinan departemen/bagian/seksi dalam pengelolaan KP sangat kurang</t>
  </si>
  <si>
    <t>sebagian besar pekerja memiliki persepsi bahwa komitmen  pimpinan departemen/bagian/seski dalam pengelolaan KP terbatas untuk sekedar penyelesaian permasalahan kasus KP yang telah terjadi</t>
  </si>
  <si>
    <t>sebagian besar pekerja memiliki persepsi bahwa komitmen pimpinan departemen/bagian/seksi dalam pengelolaan KP untuk pemenuhan minimum kewajiban hukum dan pencapaian target kinerja lagging indicator</t>
  </si>
  <si>
    <t xml:space="preserve">sebagian besar pekerja memiliki persepsi bahwa pimpinan departemen/bagian/seksi memiliki komitmen pengelolaan KP untuk menunjang sistem produksi dan mencapai target leading dan lagging indicator </t>
  </si>
  <si>
    <t>sebagian besar pekerja memiliki persepsi bahwa pimpinan departemen/bagian/seksi memiliki komitmen yang tinggi dalam KP agar dapat menunjang kinerja operasional yang konsisten handal di berbagai kondisi. Pimpinan departemen/bagian teah menjadi role model bagi anggotanya dalam hal pengelolaan KP</t>
  </si>
  <si>
    <t>kegiatan penyusunan / tinjauan kebijakan KP hanya dihadiri  oleh manajemen</t>
  </si>
  <si>
    <t xml:space="preserve">kegiatan penyusunan / tinjauan kebijakan KP dihadiri oleh bagian K3 dan KO dan hanya &lt;70% dari total pimpinan bagian operasional </t>
  </si>
  <si>
    <t xml:space="preserve">kegiatan penyusunan / tinjauan kebijakan KP dihadiri oleh bagian K3 dan KO dan hanya 70-79% dari total pimpinan bagian operasional </t>
  </si>
  <si>
    <t xml:space="preserve">kegiatan penyusunan / tinjauan kebijakan KP dihadiri oleh bagian K3 dan KO dan hanya 80-99% dari total pimpinan bagian operasional </t>
  </si>
  <si>
    <t xml:space="preserve">kegiatan penyusunan / tinjauan kebijakan KP dihadiri oleh bagian K3 dan KO dan seluruh  pimpinan bagian operasional </t>
  </si>
  <si>
    <t>pimpinan departemen/bagian tidak terlibat/berperan dalam penyusunan / tinjauan kebijakan KP</t>
  </si>
  <si>
    <t>sebagian besar pimpinan departemen/bagian hanya sekedar hadir dalam kegiatan penyusunan / tinjauan kebijaan KP namun tidak berperan aktif dalam kegiatan penyusunan/ tinjauan kebijakan KP, hanya berperan aktif ketika diminta diminta oleh KTT/PJO</t>
  </si>
  <si>
    <t xml:space="preserve">sebagian besar pimpinan departemen/bagian berpartisipasi dalam penyusunan / tinjauan kebijakan KP sesuai dengan tanggung jawab yang ditetapkan secara terencana </t>
  </si>
  <si>
    <t>sebagian besar pimpinan departemen/bagian berperan aktif memberikan input konstruktif dalam penyusunan / tinjauan kebijakan KP</t>
  </si>
  <si>
    <t>seluruh pimpinan departemen / bagian mampu memberikan informasi dan dukungan yang tepat, mentransfer pemahaman dan/atau mampu berkolaborasi untuk mencapai tujuan penyusunan/tinjauan kebijakan KP</t>
  </si>
  <si>
    <t>kegiatan KP hanya dihadiri oleh bagian K3 dan KO</t>
  </si>
  <si>
    <t>kegiatan KP dihadiri oleh bagian K3 dan KO dan hanya &lt;70% dari total pimpinan bagian operasional</t>
  </si>
  <si>
    <t>kegiatan KP dihadiri oleh bagian K3 dan KO dan hanya 70-79% dari total pimpinan bagian operasional</t>
  </si>
  <si>
    <t>kegiatan KP dihadiri oleh bagian K3 dan KO dan hanya 80-99% dari total pimpinan bagian operasional</t>
  </si>
  <si>
    <t>kegiatan KP dihadiri oleh bagian K3 dan KO dan seluruh pimpinan bagian operasional</t>
  </si>
  <si>
    <t>pimpinan departemen / bagian hanya menghadiri kegiatan KP yang menjadi kewajibannya</t>
  </si>
  <si>
    <t>sebagian besar pimpinan departemen/bagian terlibat dan hanya berkontribusi dalam kegiatan KP apabila ada isu dengan pekerjaannya atau ketika diminta oleh KTT/PJO</t>
  </si>
  <si>
    <t>sebagian besar pimpinan departemen/bagian berpartisipasi dalam kegiatan KP sesuai dengan tanggung jawab yang ditetapkan secara terencana</t>
  </si>
  <si>
    <t>sebagian besar pimpinan departemen/bagian berperan aktif memberikan input konstruktif dalam kegiatan KP</t>
  </si>
  <si>
    <t>seluruh pimpinan departemen/bagian mampu mentrasnfer pemahaman dan/atau mampu berkolaborasi untuk mencapai tujuan kegiatan KP lingkup organisasi</t>
  </si>
  <si>
    <t>pimpinan departemen/bagian/seksi tidak terlibat dalam tim manajemen risiko yang ditunjuk secara formal oleh perusahaan, hanya secara informal</t>
  </si>
  <si>
    <t>sebagian besar pimpinan departemen/bagian/seksi terlibat secara formal dalam proses manajemen risiko hanya untuk kasus spesifik (ad-hoc basis)</t>
  </si>
  <si>
    <t>sebagian besar pimpinan departemen/bagian/seksi terlibat secara formal dalam tim manajemen risiko untuk manajemen risiko spesifik untuk seluruh aktivitas yang terdapat di dalam departemen tersebut</t>
  </si>
  <si>
    <t xml:space="preserve">sebagian besar pimpinan departemen/bagian/seksi terlibat secara formal dalam tim manajemenr risiko untuk manajemen risiko seluruh aktivitas yang terdapat di dalam departemen tersebut dan aktivitas lain yang terkait </t>
  </si>
  <si>
    <t xml:space="preserve">seluruh pimpinan departemen/bagian/seksi terlibat secara formal dalam tim manajemen risiko untuk manajemen risiko seluruh aktivitas yang terdapat di dalam departemen tersebut dan aktivitas lain yang terkait </t>
  </si>
  <si>
    <t>pimpinan departemen /bagian/seksi tidak beperan dalam manajemen risiko KP</t>
  </si>
  <si>
    <t>sebagian besar pimpinan departemen/bagian/seksi melaksanakan tanggung  jawbanya dalam tim manajemen risiko KP, apabila ada isue dengan pekerjaaanya atau ketika diminta oleh KTT/PJO</t>
  </si>
  <si>
    <t xml:space="preserve">sebagian besar pimpinan departemen/bagian/seksi berpartisipasi dalam tim manajemen risiko KP sesuai dengan tanggung jawab yang ditetapkan </t>
  </si>
  <si>
    <t>sebagian besar pimpinan departemen/bagian/seksi beperan aktif memberikan input konstruktif, umpan balik, informasi dan/atau dukungan yang dibutuhkan dalam kegiatan tim manajemen risiko KP</t>
  </si>
  <si>
    <t xml:space="preserve">seluruh pimpinan departemen/bagian/seksi mampu memberikan informasi dan dukungan yang tepat, saling mentransfer dan mnyelaraskan pemahaman dan mampu berkolaborasi dalam tim untuk mencapai tujuan manajemen risiko KP lingkup organisasi </t>
  </si>
  <si>
    <t>total persentase kehadiran pengawas operasional &lt;50% dari total pertemuan KP terencana kelompok kerja dalam 1 tahun</t>
  </si>
  <si>
    <t>total persentase kehadiran pengawas operasional 50-69% dari total pertemuan KP terencana kelompok kerja dalam 1 tahun</t>
  </si>
  <si>
    <t>total persentase kehadiran pengawas operasional 70-79% dari total pertemuan KP terencana kelompok kerja dalam 1 tahun</t>
  </si>
  <si>
    <t>total persentase kehadiran pengawas operasional 80-99% dari total pertemuan KP terencana kelompok kerja dalam 1 tahun</t>
  </si>
  <si>
    <t>total persentase kehadiran pengawas operasional 100% dari total pertemuan KP terencana kelompok kerja dalam 1 tahun</t>
  </si>
  <si>
    <t>pengawas operasional tidak terlibat/berperan dalam pertemuan KP kelompok kerja</t>
  </si>
  <si>
    <t>pengawas operasional memberikan informasi satu arah, tidak memberikan ruang partisipasi dan kesempatan merespon kepada anggotanya dalam pertemuan KP kelompok kerja</t>
  </si>
  <si>
    <t>pengawas operasional memberikan kesempatan untu kdiskusi dan konsultasi dan mendelegasikan kepada anggota yang dipilih untuk memimpin pertemuan KP kelompok kerja</t>
  </si>
  <si>
    <t xml:space="preserve">pengawas operasional memimpin langsung pertemuan KP kelompok kerja, membuka ruang kerjasama yang besar dan proses diskusi dua arah, menjadikan anggota sebagai partner untuk kolaborasi </t>
  </si>
  <si>
    <t>pengawas operasional mampu memberdayakan anggotanya untuk berpartisipasi aktif dan melakukan pertukaran informasi yang tepat, serta mampu memimpin pengambilan keputusan, penetapan kesimpulan//mufakat melalui proses rasional dan partisipasi tulus dari anggota</t>
  </si>
  <si>
    <t>pengawas operasional tidak terlibat dalam tim manajemen risiko yang ditunjuk secara formal oleh perusahaan, hanya secara informal</t>
  </si>
  <si>
    <t>pengawas operasional terlibat secara formal dalam proses manajemen risiko untuk kasus spesifik (ad-hoc basis)</t>
  </si>
  <si>
    <t>pengawas operasional terlibat secara formal dalam tim manajemen risiko untuk manajemen risiko spesifik untuk aktivitas yang menjadi tanggung jawabnya</t>
  </si>
  <si>
    <t xml:space="preserve">pengawas operasional terlibat secara formal dalam tim manajemen risiko untuk manajemen risiko untuk seluruh aktiitas yang terdpat di dalam departemen tersebut </t>
  </si>
  <si>
    <t>pengawas operasional terlibat secara formal dalam tim manajemen risiko untuk manajemen risiko aktivitas yang menjadi tanggung jawabnya dan aktiitas lain yang terkait</t>
  </si>
  <si>
    <t>2.2.31 Peran Pengawas Operasional/Teknis dalam Manajemen Risiko KP</t>
  </si>
  <si>
    <t>pengawas operasional tidak berperan/berkontribusi dalam manajemen risiko KP</t>
  </si>
  <si>
    <t>sebagian besar pengawas operasional melaksanakan tanggung jawabanya dalam tim manajemen risiko KP, apabila ada isu dengan pekerjaannya atau ketika diminta oleh pimpinan unit kerjanya</t>
  </si>
  <si>
    <t>sebagian besar pengawas operasional berpartisipasi dalam tim manajemen risiko KP sesuai dengan tanggung jawab yang ditetapkan</t>
  </si>
  <si>
    <t>sebagian besar pengawas operasional dipilih berperan aktif memberikan input konstruktif, umpan balik, informasi dan/atau dukungan yang dibutuhkan dalam kegiatan tim manajemen risiko KP</t>
  </si>
  <si>
    <t xml:space="preserve">seluruh pengawas operasonal mampu memberikan informasi dan duungan yang tepat, saling mentrasfer dan menyelaraskan pemahaman dan mampu berkolaborasi dalam tim untuk mencapai tujuan manajemen risiko KP lingkup organisasi </t>
  </si>
  <si>
    <t>perusahaan tidak mengidentifikasi ketentuan peraturan perundang-undangan (nasional, provinsi, dan lokal), dan persyaratan lainnya yang terkait</t>
  </si>
  <si>
    <t>perusahaan mengidentifikasi ketentuan peraturan perundang-undangan dan persyaratan lainnya yang terkait dan melakukan pemenuhan/penyesuaian setelah terjadi permasalah atau kasus KP</t>
  </si>
  <si>
    <t xml:space="preserve">perusahaan berhasil mengidentifikasi seluruh ketentuan peratuan perundangan dan persyaratan lainnya yang terkait secara kontinu dan terencana </t>
  </si>
  <si>
    <t>perusahaan secara proaktif melakuakan penilaian kepatuhan (compliance asessment) berkala dalam rangka upaya pemenuhna seluruh persyaratan peraturan perundangan dan persyaratan aspek KP lainnya</t>
  </si>
  <si>
    <t>perusahaan berhasil membangun sistem untuk mendapatkan notifikasi secara epat perihal informasi persyaratan peraturan perundangan dan persyaratan lainnya yang terbaru, dan mampu melakukan dan konsultasi dengan instansi pembina sektor usaha untuk menyelaraskan pemahaman dalam pemenuhan peraturan KP</t>
  </si>
  <si>
    <t>nilai rata-rata hasil audit SMKP sub elemen II.3 dalam 2 tahun terakhir 0/3</t>
  </si>
  <si>
    <t>nilai rata-rata hasil audit SMKP sub elemen II.3 dalam 2 tahun terakhir 0.1/3 s.d. 2/3</t>
  </si>
  <si>
    <t>nilai rata-rata hasil audit SMKP sub elemen II.3 dalam 2 tahun terakhir 02.1/3 s.d. 2.4/3</t>
  </si>
  <si>
    <t>nilai rata-rata hasil audit SMKP sub elemen II.3 dalam 2 tahun terakhir 2.5/3 s.d. 2.9/3</t>
  </si>
  <si>
    <t>nilai rata-rata hasil audit SMKP sub elemen II.3 dalam 2 tahun terakhir 3/3</t>
  </si>
  <si>
    <t>manajemen perusahaan apatis dan menghindari undangan kegiatan dari instansi pembina sektor</t>
  </si>
  <si>
    <t>manajemen perusahaan menghadiri undangan kegiatan dari instansi pembina sektor hanya jika terdapat kebutuhan dan/atau kepentingan tertentu, cenderung mendelegasikan kepada perwakilan unit kerja terkait</t>
  </si>
  <si>
    <t>manajemen perusahaan menghadiri seluruh undangan kegiatan dari instansi pembina sektor</t>
  </si>
  <si>
    <t>manajemen perusahaan menghadiri seluruh undangan kegiatan dari insntansi pembina sekor dan mampu berpartisipasi aktif dan memberikan informasi dna/atau dukungan yang dibutuhkan</t>
  </si>
  <si>
    <t xml:space="preserve">manajemen perusahaan mampu berpartisipasi aktif dna menindaklanjuti hasil kegiatan dengan instansi pembina sektor untuk peningkatan kepatuhan dan pemenuhan persyartan perundangan </t>
  </si>
  <si>
    <t>perusahaan tidak menindaklanjuti arahan tertulis aspek KP dari instansi pembina sektor melalui surat edaran KaIT</t>
  </si>
  <si>
    <t>perusahaan hanya menindaklanjuti sebagian arahan tertulis aspek KP dari instansi pembina sektor melalui surat edaran KaIT</t>
  </si>
  <si>
    <t xml:space="preserve">perusahaan menindaklanjuti arahan tertulis aspek KP dari instansi pembina sektor melalui surat edaran KaIT, dengan waktu tidak seluruhnya sesuai dengan batas akhir yang ditetapkan </t>
  </si>
  <si>
    <t xml:space="preserve">perusahaan menindaklanjuti seluruh arahan tertulis aspek KP dari instansi pembina sektor melalui surat edaran KaIT, sesuai batas waktu yang ditetapkan </t>
  </si>
  <si>
    <t xml:space="preserve">perusahaan menindaklanjuti seluruh arahan tertulis aspek KP dari instansi pembina sektor melaui surat edaran KaIT sesuai batas waktu yang ditetapkan, dilaksanakan dengan tepat dan mencapai tujuan yang diharapkan </t>
  </si>
  <si>
    <t>perusahaan tidak menindaklanjuti rekomendasi, larangan, perintah, dan petunjuk hasil pembinaan dan pengawasan dari inspektur tambang</t>
  </si>
  <si>
    <t>perusahaan hanya menindaklanjuti sebagian larangan, perintah, dan petunjuk yang tertulis pada buku tambang hasil pembinaan dan pengawasan dari inspektur tambang</t>
  </si>
  <si>
    <t>perusahaan menindaklanjuti rekomendasi, larangan, perintah, dan petunjuk yang tertulis pada buku tambang hasil pembinaan dan pengawasan dari inspektur tambang, dengan waktu tidak seluruhnya sesuai dengan batas akhir yang ditetapkan</t>
  </si>
  <si>
    <t xml:space="preserve">perusahaan menindaklanjuti seluruh larangan, perintah, dan petunjuk yang tertulis pada buku tambang hasil pembinaan dan pengawasan dari inspektur tambang, sesuai batas waktu yang ditetapkan </t>
  </si>
  <si>
    <t xml:space="preserve">perusahaan menindaklanjuti seluruh rekomendasi yang tertulis pada berita acara, dan seluruh larangan, peritnah , dan petunjuk yang tertulis pada buku tambang hasil pembinaan dan pengawasan dari inspektur tambang sesuai batas waktu yang ditetapkan </t>
  </si>
  <si>
    <t>nilai rata-rata audit elemen SMKP sub elemen III.12 dalam 2 tahun terakhir 0/16</t>
  </si>
  <si>
    <t>nilai rata-rata audit elemen SMKP sub elemen III.12 dalam 2 tahun terakhir 0.1/16 s.d. 8.0/16</t>
  </si>
  <si>
    <t>nilai rata-rata audit elemen SMKP sub elemen III.12 dalam 2 tahun terakhir 8.1/16 s.d. 12.0/16</t>
  </si>
  <si>
    <t>nilai rata-rata audit elemen SMKP sub elemen III.12 dalam 2 tahun terakhir 12.1/16 s.d. 15.9/16</t>
  </si>
  <si>
    <t>nilai rata-rata audit elemen SMKP sub elemen III.12 dalam 2 tahun terakhir 16/16</t>
  </si>
  <si>
    <t>KTT belum patuh untuk menyampaikan pelaporan khusus kepada KaIT jika terjadi kasus KP</t>
  </si>
  <si>
    <t>KTT menyampaikan pelaporan khusus kepada KaIT hanya jika terjadi kecelakaan tambang berakibat mati atau KAPTK</t>
  </si>
  <si>
    <t xml:space="preserve">KTT menyampaikan pelaporan khusus kepada KaIT jika terjadi kecelakaan tambang berakibat mati, cidera berat, KAPTK dan PAK </t>
  </si>
  <si>
    <t>KTT menyampaikan pelaporan khusus kepada KaIT jika terjadi kejadian berbahaya, kecelakana tambang berakibat mati, cidera berat, cidera ringan, dan KAPTK</t>
  </si>
  <si>
    <t>KTT menyampaikan pelaporan khusus kepada KaIT jika terjadi kejadian berbahaya, kecelakaan tambang berakibat mati, cidera berat, cidera ringan, dan KAPTK sesaat setelah terjadinya kejadian</t>
  </si>
  <si>
    <t>pimpinan departemen / bagian tidak menindaklanjuti arahan / instruksi KTT yang terkait pemenuhan peraturan KP</t>
  </si>
  <si>
    <t>pimpinan departemen/bagian hanya menindaklanjuti sebagian arahan/instruksi KTT yang terkait pemenuhan peraturan KP</t>
  </si>
  <si>
    <t xml:space="preserve">pimpinan departemen/bagian menindaklanjuti seluruh arahan / instruksi KTT yang terkait pemenuhna peraturan KP dengan waktu belum seluruhnya sesuai dengan batas akhir yang ditetapkan </t>
  </si>
  <si>
    <t xml:space="preserve">pimpinan departemen/bagian menindaklanjuti seluruh arahan/instrukti KTT yang terkait pemenuhan peraturan KP , sesuai batas waktu yang ditetapkan </t>
  </si>
  <si>
    <t xml:space="preserve">pimpinan departemen/bagian menindaklanjuti seluruah arahan/instruksi KTT yang terkait pemenuhan peraturan KP, sesuai batas waktu yang ditetapkan, dan mampu memberikan masukan konstruktif kepada KTT untuk peningkatan kepatuhan pemenuhan peraturan KP di kemudian hari </t>
  </si>
  <si>
    <t>perusahaan bergantung sepenuhnya kepada jasa pihak ketiga dalam pengelolaan KP</t>
  </si>
  <si>
    <t>perusahaan menyiapakan kapasitas organisasi dan personel kompeten dalam pengelolaan KP secara minimalis, sehingga sebagian besar pengelolaan KP bergantung kepada jasa  pihak ketiga</t>
  </si>
  <si>
    <t>perusahaan menyiapkan personel kompeten dalam pengelolaan KP sesuai persyaratan perundangan, namun masih tersentral pada bagian K3 KO saja, dan belum memberikan sumberdaya organisasi yang dibutuhkan untuk mengelolaan KP secara mandiri, sehingga dalam beberapa hal dalam pengelolaan KP masih harus bergantung kepada jasa pihak ketiga</t>
  </si>
  <si>
    <t>manajemen mampu menciptakan kapasitas organisasi dan personel perusahaan pertambangan untuk secara mandiri mengelola KP, namun belum memberikan kepercayaan, peran, tanggung jawab dan otoritas kepada pekerja yang memiliki kemampuan spesalis untuk berperan</t>
  </si>
  <si>
    <t>manajemen mampu menciptakan kapasitas organisasi dan personel perusahaan pertambangan untuk secara mandiri mengelola KP, dan memberikan kepercayaan, peran, tanggung jawab dan otoritas lebih kepada pekerja yang memilki kemampuan spesialis untuk berkontribusi maupun memberikan pertimbangan dalam pengambilan keputusan dalam bidang keahliannya</t>
  </si>
  <si>
    <t>perusahaan memiliki KTT yang disahkan oleh KaIT, namun pasca pengesahan KTT tidak lagi menjadi pimpinan tertinggi di site dan kondisi tersebut tidak dilaporkan</t>
  </si>
  <si>
    <t>perusahaan memiliki KTT yang disahkan oleh KaIT, merupakan pimpinan tertinggi di site, namun KTT tidak memiliki kewenangan dalam hal pengambilan keputusan terkait alokasi, penyediaan, dan penggunaan sumberdaya anggaran aspek KP untuk menunjang kondisi operasional, seluruh pengambilan keputusan hal-hal tersebut dilakukan oleh manajemen puncak</t>
  </si>
  <si>
    <t>perusahaan memiliki KTT yang disahkan oleh KaIT, merupakan pimpinan tertinggi di site, namun KTT hanya diberikan kewenangan terbatas oleh manajemen puncak. KTT hanya memiliki kewenangan dalam hal pengambilan keputusan secara langsung terkait penggunaan sumberdaya anggaran aspek KP sesuai yang rencana yang ditetapkan</t>
  </si>
  <si>
    <t>perusahaan memiliki KTT yang disahkan oleh KaIT, merupakan pimpinan tertinggi di ste dan diberikan kewenangan yang cukup oleh manjemen puncak. KTT memiliki kewenangan dalam hal pengambilan keputusan secara langsung terkait alokasi, pneyediaan dan penggunaan sumberdaya anggaran KP sampai batasan tertentu di atas rencana yang ditetapkan. KTT berkonsultasi dan memohonn persetujuan kepada manajemen puncak yang memiliki otoritas untuk pengambilan keputusan terkait alokasi, penyediaan, dan penggunaan sumberdaya anggaran KP yang melebihi batasan terentu tersebut</t>
  </si>
  <si>
    <t>perusahaan memiliki KTT yang disahkan oleh KaIT, merupakan pimpinan tertinggi di ste dan diberikan kewenangan penuh oleh manajemen puncak dalam hal pengambilan keputusan secara langsung terkait alokasi, penyediaan, dan penggunaan sumberdaya anggaran KP maupun untuk menunjang kondisi operasional</t>
  </si>
  <si>
    <t>Confidence Level</t>
  </si>
  <si>
    <t>Z Scores</t>
  </si>
  <si>
    <t>MoE</t>
  </si>
  <si>
    <t>Tingkat Struktural</t>
  </si>
  <si>
    <t>Populasi</t>
  </si>
  <si>
    <t>Sampel Minimal</t>
  </si>
  <si>
    <t>Pemenuhan Responden</t>
  </si>
  <si>
    <t>Persentase Pemenuhan Responden</t>
  </si>
  <si>
    <t>Persentase yang Belum Dikumpulkan</t>
  </si>
  <si>
    <t>Staff Level 4-6</t>
  </si>
  <si>
    <t>Staff Level 1-3</t>
  </si>
  <si>
    <t>Pratama/Non-Staff</t>
  </si>
  <si>
    <t>Kontraktor</t>
  </si>
  <si>
    <t xml:space="preserve">Total </t>
  </si>
  <si>
    <t>Kalkulator Perhitungan Jumlah Sampel Minimal (Slovin Formula)</t>
  </si>
  <si>
    <t>perusahaan memiliki PJO yang disahkan oleh KTT, namun pasca pengesahan PJO tidak lagi menjadi pimpinan tertinggi di site dan kondisi tersebut tidak dilaporkan</t>
  </si>
  <si>
    <t>perusahaan memiliki PJO yang disahkan oleh KTT, merupakan pimpinan tertinggi di site, namun PJO tidak memiliki kewenangan dalam hal pengambilan keputusan terkait alokasi, penyediaan, dan penggunaan sumberdaya anggaran aspek KP untuk menunjang kondisi operasional, seluruh pengambilan keputusan hal-hal tersebut dilakukan oleh manajemen puncak</t>
  </si>
  <si>
    <t>perusahaan memiliki PJO yang disahkan oleh KTT, merupakan pimpinan tertinggi di site, namun PJO hanya diberikan kewenangan terbatas oleh manajemen puncak. PJO hanya memiliki kewenangan dalam hal pengambilan keputusan secara langsung terkait penggunaan sumberdaya anggaran aspek KP sesuai yang rencana yang ditetapkan</t>
  </si>
  <si>
    <t>perusahaan memiliki PJO yang disahkan oleh KTT, merupakan pimpinan tertinggi di ste dan diberikan kewenangan yang cukup oleh manjemen puncak. PJO memiliki kewenangan dalam hal pengambilan keputusan secara langsung terkait alokasi, pneyediaan dan penggunaan sumberdaya anggaran KP sampai batasan tertentu di atas rencana yang ditetapkan. PJO berkonsultasi dan memohonn persetujuan kepada manajemen puncak yang memiliki otoritas untuk pengambilan keputusan terKTT alokasi, penyediaan, dan penggunaan sumberdaya anggaran KP yang melebihi batasan terentu tersebut</t>
  </si>
  <si>
    <t>perusahaan memiliki PJO yang disahkan oleh KTT, merupakan pimpinan tertinggi di ste dan diberikan kewenangan penuh oleh manajemen puncak dalam hal pengambilan keputusan secara langsung terkait alokasi, penyediaan, dan penggunaan sumberdaya anggaran KP maupun untuk menunjang kondisi operasional</t>
  </si>
  <si>
    <t>KTT/PJO tidak melaksanakan tugas dan tanggung jawabnya sesuai peraturan perundangan</t>
  </si>
  <si>
    <t>KTT/PJO melaksanakan &lt;70% dari total tugas KTT sesuai peraturan peundangan</t>
  </si>
  <si>
    <t>KTT/PJO melaksanakan 70-79% dari total tugas KTT sesuai peraturan peundangan</t>
  </si>
  <si>
    <t>KTT/PJO melaksanakan 80-99% dari total tugas KTT sesuai peraturan peundangan</t>
  </si>
  <si>
    <t>KTT/PJO melaksanakan  100% tugasnya sesuai peraturan peundangan</t>
  </si>
  <si>
    <t>perusahaan tidak memiliki TTPYB. Perusahana memiliki manpower planning yang mempertimbangkan kajian risiko dan persyaratan perundangan dan persyaratan lainnya yang terkait</t>
  </si>
  <si>
    <t>perusahaan memiliki TTPYB sejumlah &lt; 70% dari total kebutuhan pada manpower planning berdasarkan proses bisinis dan profil risiko</t>
  </si>
  <si>
    <t>perusahaan memiliki TTPYB sejumlah 70-79% dari total analisis kebutuhan berdasarkan proses bisnis dan profil risiko</t>
  </si>
  <si>
    <t>perusahaan memiliki TTPYB sejumlah 80-99% dari total analisis kebutuhan berdasarkan proses bisnis dan profil risiko</t>
  </si>
  <si>
    <t>perusahaan memiliki TTPYB sejumlah 100% dari total analisis kebutuhan berdasarkan proses bisnis dan profil risiko</t>
  </si>
  <si>
    <t>perusahaan tidak memiliki pengawas operasional dan pengawas teknis</t>
  </si>
  <si>
    <t>perusahaan memililki pengawas operasional dan pengawas teknis sejumlah &lt; 70% dari total analisis kebutuhan berdasarkan proses bisnis dan profil risiko</t>
  </si>
  <si>
    <t>perusahaan memililki pengawas operasional dan pengawas teknis sejumlah 70-79% dari total analisis kebutuhan berdasarkan proses bisnis dan profil risiko</t>
  </si>
  <si>
    <t>perusahaan memililki pengawas operasional dan pengawas teknis sejumlah 80-99% dari total analisis kebutuhan berdasarkan proses bisnis dan profil risiko</t>
  </si>
  <si>
    <t>perusahaan memililki pengawas operasional dan pengawas teknis sejumlah 1000% dari total analisis kebutuhan berdasarkan proses bisnis dan profil risiko</t>
  </si>
  <si>
    <t>nilai rata-rata hasil audit sub elemen III.5 dalam 2 tahun terakhir sebesar 9/4</t>
  </si>
  <si>
    <t>nilai rata-rata hasil audit sub elemen III.5 dalam 2 tahun terakhir sebesar 0.1/4 s.d. 2/4</t>
  </si>
  <si>
    <t>nilai rata-rata hasil audit sub elemen III.5 dalam 2 tahun terakhir sebesar 2.1/4 s.d. 3/4</t>
  </si>
  <si>
    <t>nilai rata-rata hasil audit sub elemen III.5 dalam 2 tahun terakhir sebesar 3.1/4 s.d. 3.9/4</t>
  </si>
  <si>
    <t>nilai rata-rata hasil audit sub elemen III.5 dalam 2 tahun terakhir sebesar 4/4</t>
  </si>
  <si>
    <t>perusahaan tidak memiliki bagian K3 dan KO</t>
  </si>
  <si>
    <t>bagian K3 dan KO tidak berada langsung di bawah KTT dalam struktur organisasi</t>
  </si>
  <si>
    <t>bagian K3 dan KO berada langsung di bawah KTT dalam struktur organisasi namun belum dibentuk berdasarkan pertimbangan jumlah pekerja serta sifat atau luasnya pekerjaan</t>
  </si>
  <si>
    <t xml:space="preserve">bagian K3 dan KO berada langsung di bawah KTT dalam struktur organisasi dan telah dibentuk berdasarkan pertimbangan jumlah pekerja serta sifat atau luasnya pekerjaan </t>
  </si>
  <si>
    <t>bagian K3 dan KO memiliki kewenangan dan jumlah yang sesuai, dan diberikan tanggung jawab lebih untuk memimpin penelitian dan pengembangan (research &amp; Development) terkait KP</t>
  </si>
  <si>
    <t>hanya bagian K3 dan KO yang memiliki tugas dan tanggung jawab aspek KP</t>
  </si>
  <si>
    <t>tidak ada penetapan tugas dan tanggung jawab aspek KP untuk pekerja</t>
  </si>
  <si>
    <t>hanya bagian K3 dan KO serta pimpinan departemen yang memiliki tugas dan tanggung jawab aspek KP</t>
  </si>
  <si>
    <t>hanya bagian K3 dan KO, pimpinan departemen, pengawas operasonal dan pengawas teknis yang memiliki tugas dan tanggung jawab aspek KP</t>
  </si>
  <si>
    <t xml:space="preserve">seluruh pekerja memiliki tugas dan tanggung jawab aspek KP yang menjadi bagian dari indikator kinerja karyawan </t>
  </si>
  <si>
    <t>tidak ada mekanisme untuk menyatakan keberatan bekerja jika persyaratan KP diragukan. Pekerja wajib melaksanakan work order dalam setiap kondisi</t>
  </si>
  <si>
    <t>hanya pimpinan departemen/bagian/seksi yang diberikan kewenangan untuk mewakili pekerja yang menyatakan keberatan bekerja jika persyaratan KP diragukan</t>
  </si>
  <si>
    <t>hanya pimpinan departemen/bagian/seksi dan pengawas operasional dari tiap pekerjaan diberikan keweangan untuk mewakili pekerja yang menyatakan keberatan bekerja jika persyaratan KP diragukan</t>
  </si>
  <si>
    <t>seluruh pekerja telah diberikan kesempatan untuk menyatakan keberatan bekerja jika persyaratan KP diragukan, namun pada prakteknya masih terdapat permasalahan ketidakadilan sosial di tempat kreja akibat ketidaksejajaran kekuasanaan/otoritas, sehingga pekerja tidak berani untuk menyatakan keberatan bekerja</t>
  </si>
  <si>
    <t>Nama Perusahaan / Divisi</t>
  </si>
  <si>
    <t>Nama Perusahaan/Divisi</t>
  </si>
  <si>
    <t>setiap pekerja dari setiap jenang pekerja diberikan dukungan secara adil untuk menyatakan keberatan bekerja jika persyaratan KP diragukan, dan telah terdapat mekanisme verifikasi yang adil dan trasnsparan</t>
  </si>
  <si>
    <t>pemilihan perwakilan pekerja pada komite KP tanpa ada pertimbangan apapun oleh manajemen puncak, sercara otoriter</t>
  </si>
  <si>
    <t>pemilihan perwakilan pekerja pada komite KP dilakukan melalui proses diskusi sepihak antara manajemen dan KTT/PJO</t>
  </si>
  <si>
    <t>pemilihan perwakilan pekerja pada komite KP sesuai dengan tingkat jabatan</t>
  </si>
  <si>
    <t>pemilihan perwakilan pekerja pada komite KP dilakukan dengan melibatkan pemangku kepentingan internal, namun belum ada pertimbangan komptensi dan komposisi</t>
  </si>
  <si>
    <t>pemilihan perwakilan pekerja pada komite KP dilakukan melalui mekanisme yang aspiratif dan demokratis, dengan mempertimbangkan kompetensi dan komposisi</t>
  </si>
  <si>
    <t>manajemen memandang pekerja sebagai bagian sementara dari perusahaan yang harus diambil manfaat sebesar-besarnya dan akan mudah digantikan</t>
  </si>
  <si>
    <t>manajemen memandang pekerja sebagai lilabilitas, menjadi beban yang  harus dikendalikan agar tidak menimbulkan kerugian bagi perusahaan</t>
  </si>
  <si>
    <t>manajemen memandang pekerja sebagai sumberdaya positif yang harus dimaksimalkan dalam perannya unuk mengendalikan risiko</t>
  </si>
  <si>
    <t>manajemen memandang pekerja sebagai aset perushaan yang harus dikembangkan valuenya sehingga dapat berkontribusi secara progresif untuk peningkatan kinerja KP</t>
  </si>
  <si>
    <t>manajemen memandang pekerja sebagai mitra strategis yang diberikan sumberdaya penunjang yang memadai untuk mencapai tujuan bersama dalam pengelolaan KP</t>
  </si>
  <si>
    <t>tidak ada target, sasaran, dan strategi pengelolaan KP</t>
  </si>
  <si>
    <t>target dan sasaran tahunan pengelolaan KP belum spesifik, terukur, dapat dicapai, relevan, dan terdapat tenggat waktu (SMART). Belum dilakukan pengembangan analisis kondisi dan isu strategis maupun penilaian konteks dalam perencanaan strategis untuk pengelolaan KP</t>
  </si>
  <si>
    <t xml:space="preserve">sebagian besar target dan sasaran tahunan pengelolaan KP telah SMART. Sebagian besar target untkuk pemenuhan jumlah minimum persyaratan perundangan </t>
  </si>
  <si>
    <t>seluruh target sasaran dan telah memenuhi SMART, serta telah dikembangkan dengan mepertimbangkan analisis kondisi dan isu strategis pengelolaan KP. Telah ditetapkan faktor kunci keberhasilan</t>
  </si>
  <si>
    <t>seluruh target sasaran dan telah memenuhi SMART dan telah terdapat target untuk mencapai target penilaian yang lebih dari yang dipersyaratkan dalam peraturan (beyond compliance) dan telah dikembangkan alternatif strategis berdasarkan perencanaan skenario yang dikembangkan dengan memperhatikan faktor ketidakpastian</t>
  </si>
  <si>
    <t>tidak ada upaya penjabaran (cascading) dan penyelarasan (alignment) strategi KP di setiap jenjang organisasi</t>
  </si>
  <si>
    <t>target dan sasaran tahunan pengelolaan KP hanya pada bagian K3 dan KO, sehingga masih terdapat konflik antara sasaran (objectives) KP dan sasaran aspek lainnya</t>
  </si>
  <si>
    <t>target dan sasaran tahunan pengelolaan KP hanya pada bagian K3 dan Ko, dan beberapa bagian operasional saja, sehingga proses bisnis belum berelasi sepenuhnya dengan stratei dan target Key Performance Indicator (KPI) pekerja belum berelasi dengan target kinerja perusahaan</t>
  </si>
  <si>
    <t>target dan sasaran KP telah ada di masing-masin departemen/bagian dan menjadi poin utama dalam penyusunan rencana kegiatan. Proses bisnis telah berelasi sepenuhnya dengan perencanaan strategis KP. Telah dilakukan penyelarasan secara vertikal dan horizontal</t>
  </si>
  <si>
    <t xml:space="preserve">target dan saaran KP telah diturunkan di seluruh departemen/bagian hingga indikator Kinerja Utama (Key Performance Indicator) pekerja </t>
  </si>
  <si>
    <t>monitoring pengelolaan KP dilakukan secara tidak terencana dan sistematis</t>
  </si>
  <si>
    <t>monitoring pengelolaan KP terfokus pada penyebab kegagalan dalam pelaksanaan KP yang telah terjadi</t>
  </si>
  <si>
    <t xml:space="preserve">monitoring pengelolaan KP terfokus pada pencapaian lagging indicator, dan ruang lingkup terbatas pada faktor-faktor kondisi di dalam sistem </t>
  </si>
  <si>
    <t>monitoring pengelolaan KP terhadap proses pencapaian target leading dan lagging indicator, serta memantau kondisi apa yang terjadi di dalam batas sistem dan di lingkungan luar batas sistem untuk jangka pendek, untuk membantu perbaikan terus menerus serta mengantisipasi potensi tujuan yang tidak tercapai</t>
  </si>
  <si>
    <t xml:space="preserve">monitoring pengelolaan KP merupakan proses berkelanjutan, yang dapat mendeteksi kondisi kritikal yang secara serius dapat mempengaruhi kinerja sistem, tantangan dan peluang, dalam jangka pendek &amp; jangka panjang  - secara postif atau negatif, dan mampu menindaklanjuti mengetahui apa yang harus dicarai untuk mempertahankan kinerja </t>
  </si>
  <si>
    <t>nilai rata-rata hasil audit sub elemen V.1 dalam 2 tahun terakhir sebesar 0/20</t>
  </si>
  <si>
    <t>nilai rata-rata hasil audit sub elemen V.1 dalam 2 tahun terakhir sebesar 0.1/20 s.d. 10/20</t>
  </si>
  <si>
    <t>nilai rata-rata hasil audit sub elemen V.1 dalam 2 tahun terakhir sebesar 10.1/20 s.d. 15/20</t>
  </si>
  <si>
    <t>nilai rata-rata hasil audit sub elemen V.1 dalam 2 tahun terakhir sebesar 15.1/20 s.d. 19.9/20</t>
  </si>
  <si>
    <t>nilai rata-rata hasil audit sub elemen V.1 dalam 2 tahun terakhir sebesar 20/20</t>
  </si>
  <si>
    <t>induksi KP tidak dilakukan kepada pekerja dan setiap orang yang memasuki wilayah IUP dan wilayah proyek</t>
  </si>
  <si>
    <t>induksi KP dilakukan kepada pekerja dan setiap orang yang memasuki wilayah IUP dan wilayah proyek, namun tidak konsisten</t>
  </si>
  <si>
    <t>induksi KP dilakukan kepada pekerja dan setiap orang yang memasuki wilayah IUP dan wilayah proyek secara konsisten, namun materi masih bersifat umum, belum terdapat materi induksi yang bersifat khusus untuk melakukan pekerjaan/memasuki area tertentu</t>
  </si>
  <si>
    <t>induksi KP dilakukan kepada pekerja dan setiap orang yang memasuki wilayah IUP dan wilayah proyek secara konsisten, baik informasi yang bersifat umum maupun khusus, telah melakukan verifikai terhadap pemahaman, namun materi belum adaptif dengan perkembangan risiko operasional perusahaan</t>
  </si>
  <si>
    <t>induksi KP dilakukan kepada pekerja dan setiap orang yang memasuki wilayah IUP dan wilayah proyek secara konsisten, baik informasi yang bersifat umum maupun khusus, dan telah adaptif serta disesuaikan dengan perkembangan risiko operasional perusahaan, serta disesuaikan dengan sasaran yang akan diberikan informasi</t>
  </si>
  <si>
    <t>pertemuan KP secara terencana tidak dilakkan, hanya bersifat insidentil sehingga tidak terdokumentasi</t>
  </si>
  <si>
    <t>pertemuan KP dilakukan hanya jika ada kasus /permasalahan KP dan tidak terstruktur</t>
  </si>
  <si>
    <t>pertemuan KP dilakukan secara terencana (sudah memiliki jadwal rutin), dengan agenda terstruktur, namun pemilihan topik belum mempertimbangkan prioritas</t>
  </si>
  <si>
    <t>pertemuan KP dilakukan secara terencana, dengan agenda terstruktur dan adaptif sesuai skala prioritas</t>
  </si>
  <si>
    <t>pertemuan KP dilakukan secara terencana dengan agenda yang terstruktur dan adaptif sesuai skala prioritas, serta dilaksanakan secara efektif dan efisien</t>
  </si>
  <si>
    <t>pertemuan KP dilakukan tanpa rencana dan tujuan spesifik</t>
  </si>
  <si>
    <t>realisasi pertemuan KP sebesar &lt; 70% dari target</t>
  </si>
  <si>
    <t>realisasi pertemuan KP sebesar 70-79% dari target</t>
  </si>
  <si>
    <t>realisasi pertemuan KP sebesar 80-99% dari target</t>
  </si>
  <si>
    <t>realisasi pertemuan KP sebesar 100% dari target</t>
  </si>
  <si>
    <t xml:space="preserve">kampanye KP tidak dilakukan </t>
  </si>
  <si>
    <t>realisasi kampanye KP sebesar &lt; 70% dari target</t>
  </si>
  <si>
    <t>realisasi kampanye KP sebesar 70-79% dari target</t>
  </si>
  <si>
    <t>realisasi kampanye KP sebesar 80-99% dari target</t>
  </si>
  <si>
    <t>realisasi kampanye KP sebesar 100% dari target</t>
  </si>
  <si>
    <t>kampanye KP sudah berjalan, namun tidak menarik dan tidak menggugah kesadaran pekerja terhadap KP</t>
  </si>
  <si>
    <t>kampanye KP menarik perhatian dari pekerja dan telah berhasil membangun kesadaran pekerja terhadap KP</t>
  </si>
  <si>
    <t>kampanye KP telah berhasil membangun kesadaran pekerja terhadap KP dan menumbuhkan ketertarikan pekerja untuk berpatisipasi dalam pengelolaan KP</t>
  </si>
  <si>
    <t>kampanye KP telah berhasil menumbuhkan keinginan dan kemauan pekerja untuk berpartisipasi dalam pengelolaan KP secara konkrit</t>
  </si>
  <si>
    <t>kampanye KP telah berhasil menggerakkan pekerja untuk bekerja secara aman dan berpartisipasi secara konktrit dalam pengelolaan KP</t>
  </si>
  <si>
    <t>dalama pelaksanaan pekerjaan, tidak dilakukan koordinasi dan komunikasi KP dengan mitra kerja</t>
  </si>
  <si>
    <t>dalam pelaksanaan pekerjaan, dilakukan koordinasi dan komunikasi KP dengan mitra kerja secara insidenti (tidak terencana)</t>
  </si>
  <si>
    <t>dalam pelaksanaan pekerjaan, dilakukan koordinasi dan komunikasi KP dengan mitra kerja secara terencana dan sistematis</t>
  </si>
  <si>
    <t>koordinasi dan komunikasi KP dengan mitra kerja dilaukan secara kontinu (tidak dibatasi oleh proses formal) dan telah terdapat keterbukaan infomasi KP yang penting</t>
  </si>
  <si>
    <t>koordinasi dan komunikasi KP dengan mitra kerja dilakukan dengan efketif pesan tersampaikan dengan benar dan tepat, hal-hal yang memiliki dampak terhadap KP seluruhnya terinformasikan dengan baik</t>
  </si>
  <si>
    <t>pimpinan unit kerja tidak memberikan arahan kepada anggota terkait pelaksanaan pekerjaan yang aman dan selamat, anggota kerja diberikan kebebasan untuk menyelesaikan pekerjaan</t>
  </si>
  <si>
    <t>pimpinan unit kerja memberikan arahan kepada anggota kerja hanya terkait kejadian yang menjadi isu organisasi, tidak terencana</t>
  </si>
  <si>
    <t>pimpinan unit kerja memberikan arahan kepada anggota kerja sebelum pekerjaan dimulai, terkait pelaksanaan pekerjaan yang aman dan selamat</t>
  </si>
  <si>
    <t>pimpinan unit kerja dan anggota kerja berdiskusi sebelum pekerjaan dimulai, berkoordinasi selama pekerjaan dilaksanakan, secara verbal dan/atau nonverbal, terkait pelaksanaan pekerjaan yang aman dan selamat</t>
  </si>
  <si>
    <t>pimpinan unit kerja dan anggota kerja mampu melakukan komunikasi secara efektif (pesan tersampaikan dengan baik), sebelum pekerjaan dimulai, pada saat pekerjaan dilaksanakan, dan setelah pekerjaan, dan mampu bersinergi positif</t>
  </si>
  <si>
    <t>tidak terdapat informasi mengenai area dan aktivitas kritis yang memerlukan pengawasan yang lebih ketat, serta kontrol kritis yang harus dilaksanakan untuk pelaksanaan pekerjaan</t>
  </si>
  <si>
    <t>area dan aktivitas kritis yang memerlukan pengawasan yang lebih ketat, ditetapkan ketika telah terjadi kasus KP saja, kontrol kritis yang harus dilaksanakan untuk pelaksanaan pekerjaan terbatas pada hasil investigasi terhadap kasus KP spesifik</t>
  </si>
  <si>
    <t>area dan aktivitas kritis yang memerlukan pengawasan yang lebih ketat serta kontrol kritis yang harus dilaksanakan untuk pelaksanaan pekerjaan merupakan masukan dari bagian K3 dan KO, namun masih berdasarkan hasil evaluasi terhadap risiko terhadap model operasional saat ini</t>
  </si>
  <si>
    <t>area dan aktivitas kritis yang memerlukan pengawasan yang lebih ketat serta kontrol kritis yang harus dilaksanakan untuk pelaksanaan pekerjaan telah ditetapkan secara kolaboratif oleh unit pemilik risiko dan bagian K3 dan KO</t>
  </si>
  <si>
    <t>area dan aktivitas kritis yang memerlukan pengawasan yang lebih ketat serta kontrol kritis yang harus dilaksanakan untuk pelaksanaanpekerjaan telah ditetapkan secara kolaboratif oleh unit pemilik risiko dan bagian K3 Ko dengan terus menerus mencari kemungkinan terjadinya risiko</t>
  </si>
  <si>
    <t>pengawas tidak melakukan inspeksi , pemeriksaan, dan pengujian secara terencana maupun tidak terencana</t>
  </si>
  <si>
    <t>sebagian besar hasil inspeksi, pemeriksaan, dan pengujian hanya untuk kondisi tidak aman dan tindakan tidak aman kategori minor, serta masih ditemukan hasil inspeksi, pemeriksaan, dan pengujian yang tidak valid</t>
  </si>
  <si>
    <t>sebagian besar hasil inspeksi, pemeriksaan, dan pengujian merupakan kondisi tidak aman dan tindakan tidak aman, namun masih ditemukan bahaya di tempat kerja yang tidak terdeteksi melalui inspeksi, pemeriksaan dan pengujian</t>
  </si>
  <si>
    <t>hasil inspeksi, pemeriksaan, dan pengujian mencakup kondisi tidak aman dan tindakan tidak aman, termasuk hal kritikal, serta deviasi dari sistem operasi yang menjadi kondisi laten penyebab terjadinya kerugian</t>
  </si>
  <si>
    <t>seluruh hasil inspeksi , pemeriksaan, dan pengujian adalah valid dan merepresentasikan kondisi nyata pada kegiatan operasional. Pengawas operasional mampu mengamati elemen penting dari apa yang dilakukan, kemudian memahami makna (comprehend), dan selanjutnya mampu memproyeksikan (projection) hal tersebut ke masa mendatang agar kita mampu membuat keputusan (decision) untuk bertindak (action). seluruhnya mampu didokumentasikan pada hasil inspeksi. Tidak hanya mendeteksi bahay a dan risiko namun juga sudah mendeteksi peluang peningkatan kinerja KP</t>
  </si>
  <si>
    <t>sesama anggota tim kerja bekerja secara individualis tanpa berkoordinasi</t>
  </si>
  <si>
    <t>komunikasi horisontal antar rekan kerja dilakukan dengan buruk</t>
  </si>
  <si>
    <t>komunikasi horisontal antar rekan kerja dilakukan dengan secukupnya, tanpa inisiatif lebih dan keterbukaan terhadap informasi KP yang penting</t>
  </si>
  <si>
    <t>komunikasi horisontal antar rekan kerja dilakukan dengan baik, telah terdapat keterbukaan terhadap informasi KP yang penting</t>
  </si>
  <si>
    <t>sesama anggota tim kerja berkomunikasi dengan efektif; pesan tersampaiakn dengan benar dan tepat, hal-hal yang memiliki dampak terhadap KP seluruhnya terinformasikan dengan baik</t>
  </si>
  <si>
    <t>antar ketua kelompok kerja (Group Leader) yang memiliki keterkaitan dalam pekerjaan bekerja secara independen tanpa berkoordinasi</t>
  </si>
  <si>
    <t>komunikasi horisontal antar ketua kelompok kerja dilakukan dengan buruk</t>
  </si>
  <si>
    <t>komunikasi horisontal antar ketua kelompok kerja dilakukan dengan secukupnya, tanpa inisiaitf lebih dan keterbukaan terhadap informasi KP yang penting</t>
  </si>
  <si>
    <t>komunikasi horisontal antar ketua kelompok kerja dilakukan dengan baik, telah terdapat keterbukaan terhadap informasi KP yang penting</t>
  </si>
  <si>
    <t>antar ketua kelompok kerja yang memiliki keterkaitan dalam pekerjaan berkomunikasi dengan efektif: pesan tersampaikan dengan benar dan tepat, hal-hal yang memiliki dampak terhadap KP seluruhnya terinformasikan dengan baik</t>
  </si>
  <si>
    <t>penanggung jawab antar shift kerja bekerja secara independen tanpa berkoordinasi</t>
  </si>
  <si>
    <t>komunikasi horisontal antar penanggung jawab gilir kerja/shift dilakukan dengan buruk</t>
  </si>
  <si>
    <t>komunikasi horisontal antar penanggung jawab gilir kerja/shift dilakukan dengan secukupnya, tanpa inisiatif lebih dan keterbukaan terhadap informasi KP yang penting</t>
  </si>
  <si>
    <t>komunikasi horisontal antar penanggung jawab gilir kerja/shift dilakukan dengan baik, telah terdapat keterbukaan terhadap infromasi KP yang penting</t>
  </si>
  <si>
    <t>antar penanggung jawab shift kerja berkomunikasi dengan efekftif: pesan tersampaikan dengan benar dan tepat, hal-hal yang memiliki dampak terhadap KP seluruhnya terinformasikan dengan baik</t>
  </si>
  <si>
    <t>fasilitas dan media penunjang komunikasi KP belum disediakan</t>
  </si>
  <si>
    <t xml:space="preserve">fasilitas dan media penunjang komunikasi KP telah tersedia namun dengan kondisi buruk dan tidak cukup </t>
  </si>
  <si>
    <t>fasilitas dan media penunjang komunikasi KP telah tersedia namun dengan jumlah yang cukup namun kondisi tidak seluruhnya memadai</t>
  </si>
  <si>
    <t>fasilitas penunjang dan media komunikasi KP disediakan  sesuai dengan kebutuhan maupun pertimbangan risiko dan priortas, namun kondisi tidak seluruhnya memadai</t>
  </si>
  <si>
    <t>fasilitas penunjang dan media komunikasi KP disediakan sesuai dengan kebutuhan maupun pertimbangan risiko dan prioritas, dengan kondisi yang memadai</t>
  </si>
  <si>
    <t>mentoring, coaching, dan coucelling tidak diberikan oleh pimpinan untuk pekerja</t>
  </si>
  <si>
    <t>realisasi mentoring, coaching, dan couselling untuk pekerja sebesar &lt;70% dari target</t>
  </si>
  <si>
    <t>realisasi mentoring, coaching, dan couselling untuk pekerja sebesar 70-79% dari target</t>
  </si>
  <si>
    <t>realisasi mentoring, coaching, dan couselling untuk pekerja sebesar 80-99% dari target</t>
  </si>
  <si>
    <t>realisasi mentoring, coaching, dan couselling untuk pekerja sebesar 100% dari target</t>
  </si>
  <si>
    <t>sebagian besar pekerja tambang tidak merasakan manfaat dari mentoring, coaching, dan councelling yang diberikan</t>
  </si>
  <si>
    <t>sebagian besar pekerja tambang menyatakan mentoring, coaching, dan councelling yang diberikan telah berhasil memberikan pekerja kemampuan dan petunjuk penyelesaian permasalahan KP yang dihadapi</t>
  </si>
  <si>
    <t>sebagian besar pekerja tambang menyatakan mentoring, coaching, dan councelling yang diberikan telah berhasil memberikan pekerja kemampuan dan petunjuk untuk menciptakan pengelolaan KP yang lebih baik di tempat kerja sesuai best practice yang ada</t>
  </si>
  <si>
    <t>sebagian besar pekerja tambang menyatakan mentoring, coaching, dan councelling yang diberikan telah berhasil memberikan pekerja kemampuan dan petunjuk untuk mengidentifikasi gagasan solusi yang lebih kreatif dan efisien pengelolaan KP yang lebih baik di tempat kerja</t>
  </si>
  <si>
    <t>sebagian besar pekerja tambang menyatakan mentoring, coaching, dan councelling yang diberikan telah berhasil memberikan pekerja kemampuan dan petunjuk untuk mengubah permasalahan KP di tempat kerja menjadi peluang</t>
  </si>
  <si>
    <t>informasi KP seluruhnya bersifat confidential dan eksklusif: tidak disosialisasikan kepada pekerja. Pekerja tambang tidak memiliki ruang untuk menyampaikan infromasi KP (hanya satu arah)</t>
  </si>
  <si>
    <t>informasi KP bersifat top-down: informasi KP disosiaslisasikan oleh pimpinan, namun setiap pekerja tidak memiliki kesempatan dan hak yang sama untuk mendapatkan akses informasi KP. Pekerja tambang memiliki ruang terbatas untuk menyampaikan informasi KP</t>
  </si>
  <si>
    <t>informasi KP diserbarluaskan secara terstruktur melalui komite KP: mekanisme distribusi informasi dan ruang partisipasi masukan dari pekerja tambang telah dilakukan secara formal dan sistematis melalui komite KP</t>
  </si>
  <si>
    <t xml:space="preserve">informasi KP disebarluaskan secara terstruktur melalui komite KP yang dilanjutkan dengan peran pengawas operasional di masing-masing area kerja </t>
  </si>
  <si>
    <t xml:space="preserve">informasi KP bersifat inklusif namun tetap terkontrol: diseminasi informasi kepada seluruh pekerja melalui komite KP dan pengawas operasional berjalan baik, seluruh pekerja dengan cepat mendapatkan informasi aspek KP. Setiap pekerja tambang memiliki kesempatan dan hak yang sama untuk mendapatkan dan  menyampaikan informasi KP </t>
  </si>
  <si>
    <t>manajemen belum menetapkan mekanisme pengaduan pelanggaran KP (whistleblowing system) dalam pengelolaan KP</t>
  </si>
  <si>
    <t>manajemen telah menetapkan whistelblowing system namun tidak memberikan jaminan perlindungan kepada pelapor</t>
  </si>
  <si>
    <t>manajemen telah menetapkan whistleblowing system, memberikan jaminan perlindungan kepada pelapor / menjaga anonimitas identitas pelapor namun belum menindaklanjuti pelaporan. Setiap laporan pelanggaran yang diterima akan ditindaklanjuti dengan melakukan investigasi dan pengumpulan alat bukti</t>
  </si>
  <si>
    <t>manajemen menindaklanjuti setiap laporan pelanggaran yang diterima dari whistleblowing system dengan melakukan investigasi dan pengumpulan bukti</t>
  </si>
  <si>
    <t>manajemen menindaklanjuit setiap laporan pelanggaran yang diterima dari whistleblowing system denga melakukan investigasi dan pengumpulan bukti, serta melakukan perbaikan dan pencegahan yang tepat dan cepat</t>
  </si>
  <si>
    <t>tidak dilakukan pemetaan kepentingan pemangku kepentingan yang perlu mendapatkan informasi terkait pengelolaan KP di internal perusahaan</t>
  </si>
  <si>
    <t>komunikasi dan konsultasi pengelolaan KP dengan pemangku kepentingan eksternal hanya dilaukkan ketika sudah terdapat permasalahan atau kasus KP</t>
  </si>
  <si>
    <t xml:space="preserve">komunikasi dan konsultasi pengelolaan KP dengan pemangku kepentingan eksternal dilakukan pada setiap tahap awalm project dilakukan </t>
  </si>
  <si>
    <t>komunikasi dan konsultasi pengelolaan KP dengan  pemangku kepentingan eksternal dilakukan pada tahap awal project dilakukan dan selama project berlangsung. Telah dilakukan forum konsultasi dan temu pemangku kepentingan secara berkala</t>
  </si>
  <si>
    <t xml:space="preserve">komunikasi dan konsultasi pengelolaan KP dengan pemangku kepentingan eksternal (masyarakat, partner, supplier dan pemerintah) dilakukan secara terencana untuk setiap fase kegiatan, dan telah terdapat akses/media untuk pemangku kepentingan menyalurkan informasi </t>
  </si>
  <si>
    <t>manajemen belum menginventarisasi harapan dan kebutuhan pemangku kepentingan yang relevan dan berkaitan dengan penerapan KP</t>
  </si>
  <si>
    <t>manajemen belulm menentukan pemangku kepentingan yang relevan dan berkaitan dengan penerapan KP. Hanya mengiventarisasi harapan dan kebutuhan dari pemangku kepentingan yang berkaitan dengan isu/permasalahan KP yang telah terjadi</t>
  </si>
  <si>
    <t>manajemen menginventarisasi harapan dan kebutuhan pemangku kepentingan internal, yang berkaitan dengan penerapan KP</t>
  </si>
  <si>
    <t>manajemen secara proaktif melakukan komunikasi untuk menginventarisasi harapan dan kebutuhan pemangku kepentingan internal dan eksternal, yang berkaitan dengan penerapan KP</t>
  </si>
  <si>
    <t>manajemen mengiventarisasi harapan dan kebutuhan pemangku kepentingan internal dan eksternal , yang berkaitan dengan penerapan KP, dan menindaklanjuitnya dalam perencanaan pengelolaan KP</t>
  </si>
  <si>
    <t>nilai rata-rata hasil audit sub elemen III.11 dalam 2 tahun terakhir sebesar 0/4</t>
  </si>
  <si>
    <t>nilai rata-rata hasil audit sub elemen III.11 dalam 2 tahun terakhir sebesar 0.1/4 s.d 2/4</t>
  </si>
  <si>
    <t>nilai rata-rata hasil audit sub elemen III.11 dalam 2 tahun terakhir sebesar 2.1/4 s.d 3/4</t>
  </si>
  <si>
    <t>nilai rata-rata hasil audit sub elemen III.11 dalam 2 tahun terakhir sebesar 3.1/4 s.d. 3.9/4</t>
  </si>
  <si>
    <t>nilai rata-rata hasil audit sub elemen III.11 dalam 2 tahun terakhir sebesar 4/4</t>
  </si>
  <si>
    <t>tidak terdapat tata cara baku untuk operasi kerja</t>
  </si>
  <si>
    <t xml:space="preserve">jumlah tata cara kerja baku untuk operasi kerja sebesar &lt;70% dari total kegiatan operasional pertambangan </t>
  </si>
  <si>
    <t xml:space="preserve">jumlah tata cara kerja baku untuk operasi kerja sebesar 70-79% dari total kegiatan operasional pertambangan </t>
  </si>
  <si>
    <t xml:space="preserve">jumlah tata cara kerja baku untuk operasi kerja sebesar 80-99% dari total kegiatan operasional pertambangan </t>
  </si>
  <si>
    <t xml:space="preserve">jumlah tata cara kerja baku untuk operasi kerja sebesar 1000% dari total kegiatan operasional pertambangan </t>
  </si>
  <si>
    <t>terdapat tata cara kerja baku untuk operasi kerja namun tidak dapat diterapkan sepenuhnya pada kegiatan operasional pertambangan, belum sepenuhnya sesuai kebutuhan dan kondisi operasional</t>
  </si>
  <si>
    <t xml:space="preserve">terdapat tata cara kerja baku untuk operasi kerja yang dapat diterapkan sepenuhnya pada kegiatan operasional pertambangan </t>
  </si>
  <si>
    <t>tata cara kerja baku untuk operasi kerja mampu menunjang keberhasilan pengelolaan aspek KP</t>
  </si>
  <si>
    <t>tata cara kerja baku untuk operasi kerja mampu menunjang terwujudnya seluruh aspek kaidah teknisk pertambangan yang baik</t>
  </si>
  <si>
    <t>tidak terdapat rencana kerja operasional harian</t>
  </si>
  <si>
    <t>rencana kerja operasional harian dibuat oleh unit pelaksana/pemilik risiko tanpa mempertimbangkan aspek KP</t>
  </si>
  <si>
    <t>rencana kerja operasional harian dibuat dengan mempertimbangkan persyaratan aspek KP oleh unit pelaksana/pemilik risiko, namun tidak ada meknaisme verifikasi dari bagian K3 KO</t>
  </si>
  <si>
    <t>rencana kreja operasional harian dibuat dan diverifikasi oleh pekerja yang memiliki kompetensi dan telah memenuhi persyaratan aspek KP, merupakan produk yang dibuat bersama oleh unit pelaksana/pemilik risiko dan bagian K3 KO</t>
  </si>
  <si>
    <t>rencana kerja operasional harian telah memenuhi persyaratan seuruh aspek kaidah teknik pertambangan yang baik</t>
  </si>
  <si>
    <t>sebagian besar pengawas operasional tidak melakukan pemeriksaaan atas P2H peralatan yang dilakukan oleh operator, tidak melakukan verifikasi terhadap kesiapan psikologis dan fisiologis anggota, tidak memastikan pemahaman anggota terhadap rencana kerja operasional harian (daily operation plan) pada awal gilir kerja</t>
  </si>
  <si>
    <t>sebagian besar pengawas operasional melakukan pemeriksaan atas P2H peralatan yang dilakukan oleh operator, melakukan verifikasi terhadap kesiapan psikologis dan fisiologis anggota, memastikan pemahaman anggota terhadap rencana kerja operasional harian pada awal gilir kerja, namun dilakukan secara tidak konsisten</t>
  </si>
  <si>
    <t>sebagian besar pengawas operasional menandatangani P2H peralatan yang dilakukan oleh operator, menandatangani formulir deklarasi kesiapan psikologis dan fisiologis anggota, memastikan pemahaman anggota terhadap rencana kerja operasional harian pada awal gilir kerja, namun dilakukan untuk pemenuhan administrasi, belum melakukan verifikasi dengan akurat</t>
  </si>
  <si>
    <t>sebagian besar pengawas operasional melakukan pemeriksaan dan penandatanganan P2H peralatan yang dilakukan oleh operator, melakukan verifikasi terhadap kesiapan psikologis dan fisiologis anggota, memastikan pemahaman anggota terhadap rencana kerja operasional harian pada awal gilir kerja, dan melakukan verifikasi secara akurat</t>
  </si>
  <si>
    <t>sebagian besar pengawas operasonal melakukan pemeriksaan kesiapan operasional sebelum memulai (startu-up) atau memulai kembali (restart) dengan akurat dan tepat untuk memastikan proses dapat dimulai dengan sehat selamat dan dilakukan dengan konsisten</t>
  </si>
  <si>
    <t xml:space="preserve">tidak ada mekanisme pemberian izin masuk lokasi pertambangan </t>
  </si>
  <si>
    <t>pemberian izin masuk lokasi pertambangan telah diterapkan bagi pekerja tambang (mine permit) dan setiap  orang yang akan memasuki wilayah IUP, namun tidak konsisten dan tidak valid</t>
  </si>
  <si>
    <t>pemberian izin masuk lokasi pertambangan telah diterapkan bagi pekerja tambang dan setiap orang yang akan memasuki wilayah IUP, namun masih bersifat umum, belum terdapat izin khusus untuk memasuki area tertentu yang terbatas / restricted</t>
  </si>
  <si>
    <t>pemberian izin masuk lokasi pertambangan telah ditetapkan bagi pekerja tambang dan setiap orang yang akan memasuki wilayah IUP, termasuk untuk memasuki area terbatas, namun penetapan area terbatas belum adaptif dengan perkembangan risiko operasional perusahaan</t>
  </si>
  <si>
    <t>pemberian izin masuk lokasi pertambangan telah diterapkan bagi pekerja tambang dan setiap orang yang akan memasuki wilayah IUP, termasuk untuk memasuki area terbatas, dan penetapan area terbatas telah adaptif dengan perkembangan risiko operasional perusahaan</t>
  </si>
  <si>
    <t xml:space="preserve">tidak ada mekanisme pemberian lisensi dan surat izin pengoperasian peralatan </t>
  </si>
  <si>
    <t>pemberian lisensi dan surat izin pengoperasian peralatan bagi pekerja tambang, namun mekanismenya belum memadai dan belum menyeluruh, masih terdapat yang tidak valid</t>
  </si>
  <si>
    <t>pemberian lisensi dan surat izin pengoperasina telah ditetapkan bagi pekerja tambang dengan mekanisme sesuai dengan persyaratan perundangan, namun belum konsitent diterapkan</t>
  </si>
  <si>
    <t>pemberian lisensi dan surat izin pengoperasian peralatan telah diterapkan bagi pekerja tambang dengan mekanisme sesuai dengan perundangan secara konsisten</t>
  </si>
  <si>
    <t xml:space="preserve">pemberian lisensi dan surat izin pengoperasian peralatan telah ditetapkan bagi pekerja tambang sesuai dengan persyaratan perundangan, dan terdapat rencana antisipasi terhadap potensi perubahan atau pergantian pekerja </t>
  </si>
  <si>
    <t>nilai rata-rata hasil audit sub sub elemen V.1.2 dalam 2 tahun terakhir sebesar 0/4</t>
  </si>
  <si>
    <t>nilai rata-rata hasil audit sub sub elemen V.1.2 dalam 2 tahun terakhir sebesar 0.1/4 s.d 2/4</t>
  </si>
  <si>
    <t>nilai rata-rata hasil audit sub sub elemen V.1.2 dalam 2 tahun terakhir sebesar 2.1/4 s.d. 3/4</t>
  </si>
  <si>
    <t>nilai rata-rata hasil audit sub sub elemen V.1.2 dalam 2 tahun terakhir sebesar 3.1/4 s.d. 3.9/4</t>
  </si>
  <si>
    <t>nilai rata-rata hasil audit sub sub elemen V.1.2 dalam 2 tahun terakhir sebesar 4/4</t>
  </si>
  <si>
    <t>pengawas operasional jenjang menengah tidak melakukan inspeksi, pemeriksaan, dan pengujian secara terencana maupun tidak terencana. Tidak ditetapkan target yagn menjadi bagian dari akuntabilitas dari pengawas operasional jenjang menengah</t>
  </si>
  <si>
    <t>realisasi inspeksi, pemeriksaan, pengujian oleh pengawas operasional jenjang menengah sebesar &lt; 70% dari target</t>
  </si>
  <si>
    <t>realisasi inspeksi, pemeriksaan, pengujian oleh pengawas operasional jenjang menengah sebesar 70-79% dari target</t>
  </si>
  <si>
    <t>realisasi inspeksi, pemeriksaan, pengujian oleh pengawas operasional jenjang menengah sebesar 80-99% dari target</t>
  </si>
  <si>
    <t>realisasi inspeksi, pemeriksaan, pengujian oleh pengawas operasional jenjang menengah sebesar 1000% dari target</t>
  </si>
  <si>
    <t xml:space="preserve">pengawas operasional jenjang menengah tidak melakukan inspeksi, pemeriksaan, dan pengujian secara terencana maupun tidak terencana </t>
  </si>
  <si>
    <t>seluruh hasil inspeksi , pemeriksaan, dan pengujian adalah valid dan merepresentasikan kondisi nyata pada kegiatan operasional. pelaksana inspeksi mampu mengamati elemen penting dari apa yang dilakukan, kemudian memahami makna, dan selanjutnya mampu memproyeksikan hal tersebut ke masa mendatang agar kita mampu membuat keputusan untuk bertindak. seluruhnya mampu didokumentasikan pada hasil inspeksi. Tidak hanya mendeteksi bahay a dan risiko namun juga sudah mendeteksi peluang peningkatan kinerja KP</t>
  </si>
  <si>
    <t>tidak terdapat rencana, target, dan realisasi inspeksi silang oleh pihak internal di luar penanggung jawab area</t>
  </si>
  <si>
    <t>realisasi inspeksi oleh pihak internal di luar penanggung jawab area sebesar &lt; 70% dari target</t>
  </si>
  <si>
    <t>realisasi inspeksi oleh pihak internal di luar penanggung jawab area sebesar 70-79% dari target</t>
  </si>
  <si>
    <t>realisasi inspeksi oleh pihak internal di luar penanggung jawab area sebesar 80-99% dari target</t>
  </si>
  <si>
    <t>realisasi inspeksi oleh pihak internal di luar penanggung jawab area sebesar 100% dari target</t>
  </si>
  <si>
    <t>seluruh hasil inspeksi , pemeriksaan, dan pengujian adalah valid dan merepresentasikan kondisi nyata pada kegiatan operasional. pengawas mampu mengamati elemen penting dari apa yang dilakukan, kemudian memahami makna, dan selanjutnya mampu memproyeksikan hal tersebut ke masa mendatang agar kita mampu membuat keputusan untuk bertindak. seluruhnya mampu didokumentasikan pada hasil inspeksi. Tidak hanya mendeteksi bahay a dan risiko namun juga sudah mendeteksi peluang peningkatan kinerja KP</t>
  </si>
  <si>
    <t>nilai rata-rata hasil audit sub elemen V.2 dalam 2 tahun terakhir sebesar 0/4</t>
  </si>
  <si>
    <t>nilai rata-rata hasil audit sub elemen V.2 dalam 2 tahun terakhir sebesar 0.1/4 s.d 2/4</t>
  </si>
  <si>
    <t>nilai rata-rata hasil audit sub elemen V.2 dalam 2 tahun terakhir sebesar 2.1/4 s.d 3/4</t>
  </si>
  <si>
    <t>nilai rata-rata hasil audit sub elemen V.2 dalam 2 tahun terakhir sebesar 3.1/4 s.d. 3.9/4</t>
  </si>
  <si>
    <t>nilai rata-rata hasil audit sub elemen V.2 dalam 2 tahun terakhir sebesar 4/4</t>
  </si>
  <si>
    <t>audit internal SMKP dilakukan secara insidental (tanpa perencanaan), setelah adanya teguran/peringatan dari KaIT</t>
  </si>
  <si>
    <t>audit internal SMKP dilakukan secara insidental (tanpa perencanaan) dan fokus untuk menyelesaikan pemenuhan kewajiban persyaratan perundangan</t>
  </si>
  <si>
    <t>audit internal SMKP dilakukan sesuai dengan waktu pelaksanaan yang direncanakan, namun perencanaan tersebut belum mempertimbangkan analisis risiko dan peluang KP</t>
  </si>
  <si>
    <t>audit internal SMKP dilakukan berdasarkan analisis kebutuhan dan untuk kepentingan perbaikan dan perbaikan dan peningkatan kinerja KP</t>
  </si>
  <si>
    <t>audit internal SMKP didasarkan pada hasil penillaian risiko dan peluang aspek KP serta evaluasi kinerja KP sebelumnya, untuk mencapai beyond compliance</t>
  </si>
  <si>
    <t>audit internal SMKP tidak dilakukan dengan  perencanaan audit yang mencakup penetapan metodologi</t>
  </si>
  <si>
    <t>audit internal SMKP dilakukan dengan perencanaan metodologi audit yang sepenuhnya tidak sesuai dengan tujuan audit</t>
  </si>
  <si>
    <t>audit internal SMKP dilakukan seluruhnya dengan pengambilan bukti secara sekunder, tidak ada verifikasi untuk meningkatkan reliabilitas hasil audit</t>
  </si>
  <si>
    <t>audit internal SMKP telah dilakukan dengan metode pengambilan data sekunder dan primer yang beragam, serta penetapan jumlah dan jenis sampel yang memadai</t>
  </si>
  <si>
    <t xml:space="preserve">metodologi audit yang ditetapkan telah sesuai sehingga berhasil digunakan utnuk mencapai keseluruhan tujuan audit </t>
  </si>
  <si>
    <t>tujuan audit internal SMKP tidak tercapai</t>
  </si>
  <si>
    <t>hanya 1 tujuan audit internal SMKP yang tercapai</t>
  </si>
  <si>
    <t>hanya 2 tujuan audit internal SMKP yang tercapai</t>
  </si>
  <si>
    <t>hanya 3 tujuan audit internal SMKP yang tercapai</t>
  </si>
  <si>
    <t>seluruh tujuan audit internal SMKP tercapai</t>
  </si>
  <si>
    <t>auditor belum mengidentifikasi OFI</t>
  </si>
  <si>
    <t>auditor mengidentifikasi OFI sebesar &lt; 70% dari total kesesuaian</t>
  </si>
  <si>
    <t>auditor mengidentifikasi OFI sebesar 70-79% dari total kesesuaian</t>
  </si>
  <si>
    <t>auditor mengidentifikasi OFI sebesar 80-99% dari total kesesuaian</t>
  </si>
  <si>
    <t>auditor mengidentifikasi OFI sebesar 1000% dari total kesesuaian</t>
  </si>
  <si>
    <t>tindak lanjut audit internal SMKP tidak terlaksana</t>
  </si>
  <si>
    <t>tindak lanjut audit internal SMKP terlaksana &lt; 70% dari total rencana</t>
  </si>
  <si>
    <t>tindak lanjut audit internal SMKP terlaksana 70-79% dari total rencana</t>
  </si>
  <si>
    <t>tindak lanjut audit internal SMKP terlaksana 80-99% dari total rencana</t>
  </si>
  <si>
    <t>tindak lanjut audit internal SMKP terlaksana 100% dari total rencana</t>
  </si>
  <si>
    <t>tidak ada mekanisme dan media (platform) formal dan informal untuk pengumpulan data kasus KP</t>
  </si>
  <si>
    <t>data KP tidak terstruktur, instrumen pengumpulan data terbatas, dilakukan secara manual</t>
  </si>
  <si>
    <t>perusahaan telah membuat standarisasi dalam pengambilan data (metode dan formulir pelaporan yang seragam), namun masih mengedepankan data sekunder</t>
  </si>
  <si>
    <t>data KP telah dikategorisasikan dengan tepat. Perusahaan telah melakukan upaya validasi dan peningkatan reliabilitas data dengan pengambilan data primer yang memadai</t>
  </si>
  <si>
    <t>perusahaan telah memiliki data KP yang dapat diakses secara waktu nyata (real time), mutakhir, dan lengkap (memenuhi kriteria integritas data: mudah diidentifikasi mengenai data, tempat, waktu, dan personel yagn mengumpulkan data (attributable), medium perekaman tahan dan mudah dibaca (legible), pengambilan data dilakukan secara akurat pada saat aktivitas dilakukan (contemporaneous), asli (original), dan mencerminkan apa yang terjadi serta tidak ada kesalahan dalam penyuntingan (accurate)</t>
  </si>
  <si>
    <t>tidak dilakukan analisis terhadap kasus KP</t>
  </si>
  <si>
    <t>analisis dilakukan terbatas pada satu per satu kasus KP</t>
  </si>
  <si>
    <t>analisis dilakukan terhadap sejumlah kasus KP dengan jenis serupa dan/atau jenis penyebab serupa</t>
  </si>
  <si>
    <t xml:space="preserve">analisis dilakukan pada beberapa kasus KP yang berkaitan </t>
  </si>
  <si>
    <t>analisis dilakukan secara terintegrasi untuk seluruh kasus KP</t>
  </si>
  <si>
    <t>analisis KP hanya fokus pada informasi umum kasus KP (jumlah kejaidan, waktu terjadi, tempat kejadian, jenis kejadian, kerugian akibat kejadian)</t>
  </si>
  <si>
    <t>hasil analisis hanya dapat menjelaskan kronologis apa yang terjadi, dan tidak dapat menjelaskan kenapa hal tersebut dapat terjadi. Data didominasi oleh jumlah (nominal dan ordinal) dan deskripsi</t>
  </si>
  <si>
    <t>hasil analisis fokus menemukan korelasi antara data dalam mencari akar penyebab terjadinya suatu hal</t>
  </si>
  <si>
    <t>hasil analisis merupakan pengolahan terhadap data historis untuk membuat model dan memprediksi skenario tentang apa yang mungkin terjadi selanjutnya di masa depan</t>
  </si>
  <si>
    <t>hasil analisis berupa rumusan dan rekomendasi tindakan yang tepat untuk dilakukan dalam rangka upaya mencapai hasil tertentu. Telah terdapat analisis hubungan antara tindakan dan hasil, serta simulasi untuk merancang solusi yang tepat</t>
  </si>
  <si>
    <t>investigasi kasus KP secara internal tidak dilakukan, hanya ada investigasi dari inspektur tambang</t>
  </si>
  <si>
    <t>investigasi kasus KP secara internal dilakukan hanya untuk kasus kematian pekreja (kecelakaan tambang berakibat mati dan KAPTK)</t>
  </si>
  <si>
    <t>investigasi kasus KP secara internal dilakukan untuk kasus KP yang wajib terlapor kepada KaIT (kecelakaan tambang cidera ringan, cidera berast, dan mati, kasus KAPTK, dan kejadian berbahaya)</t>
  </si>
  <si>
    <t>investigasi kasus KP secara internal dilakukan untuk kasus KP yang wajib terlapor kepada KaIT dan yang tidak wajib terlapor (Medical Treatment Injury, First Aid Case, property damage dan lainnya)</t>
  </si>
  <si>
    <t>investigasi kasus KP secara internal dilakukan untuk seluruh kasus KP, termasuk kejadian hampir celaka (near-miss)</t>
  </si>
  <si>
    <t>investigator mengumpulkan data hanya terkait kerugian pada pekerja dan properti/aset terkait</t>
  </si>
  <si>
    <t>investigator mengumpulkan data hanya pada tempat kejadian serta data dari organisasi yang menjadi pemiliki dan pengelola risiko KP dari aktivitas yang terkait</t>
  </si>
  <si>
    <t>investigator mengumpulkan data pada tempat kejadian dan dari sumber lainnya yang terkait (data teknis dan sistem terkait, keterangan saksi, keterangan dokter, rekonstruksi), termasuk data dari fungsi-fungsi organisasi yang menjadi pengawas risiko (risk overseer), dan fungsi-fungsi organisasi yang menjadi penyedia pemastian independen terhadap tata kelola, manajemen risiko, dan pengendalian internal (assurance provider) terkait kecelakaan</t>
  </si>
  <si>
    <t>investigator mengumpulkan data dukung tambahan yang dibutuhkan dalam proses analisis, seperti historical comparisons, internal/external benchmarking pada kasus serupa, serta literatur ilmiah yang terkait</t>
  </si>
  <si>
    <t>investigator mengumpulkan data pre-kondisi yang menunjang sistem kerja kegiatan operasional agar dapat berjalan dengan baik mencapai tujuannya dalam berbagai kondisi (resilient)</t>
  </si>
  <si>
    <t>investigasi difokuskan untuk sekedar menyelesaikan kewajiban hukum</t>
  </si>
  <si>
    <t>investigasi hanya difokuskan terhadap kesalahan pekerja tambang</t>
  </si>
  <si>
    <t>investigasi dilakukan untuk menemukan penyebab dasar untuk mencegah kejadian serupa terulang kembali dan malfungsi lainnya. Kesalahan manusia dalam pengelolaan KP dianggap sebagai akibat dari suatu akar masalah mendasar seperti kelemahan sistematik dari organisasi, bukan sebagai penyebab utama dari suatu kasus kecelakaan. tidak hanya mengungkpa kegagalan individu pekerja saja, tetapi fokus kepada kegagalan sistem</t>
  </si>
  <si>
    <t>investigasi dilakukan untuk memahami bagaimana hal-hal biasanya berjalan dengan baik sebagai dasar untuk menjelaskan bagaimana hal-hal yang tidak sesuai dapat terjadi</t>
  </si>
  <si>
    <t>perusahaan melakukan safety investigation untuk meningkatkan kemampuan seluruh pre-kondisi yang menunjang sistem kerja kegiatan operasional agar dapat berjalan dengan baik mencapai tujuannya dalam berbagi kondisi (resilient)</t>
  </si>
  <si>
    <t xml:space="preserve">investigasi kasus KP menggunakan pendekatan analisis simple-linear model, dan hanya fokus terhadap penyebab langsung </t>
  </si>
  <si>
    <t xml:space="preserve">investigasi kasus KP menggunakan pendekatan analisis simple-linear model, dan fokus untuk mendeteksi kausalitas penyebab kecelakaan </t>
  </si>
  <si>
    <t>investigasi kasus KP menggunakan pendekatan analisis complex-linear model dengan titik berat analisis pada faktor yang berkontribusi terhadap terjadinya kecelakaan yang berkaitan dengan kegagagalan pada perlindungan berlapis (barrier/defence layer) yang ditetapkan</t>
  </si>
  <si>
    <t>investigasi kasus KP menggunakan pendekatan analisis complex non-linear model, memfokuskan pada pertanyaan mengapa kontrol yang ada gagal untuk mendeteksi atau mencegah perubahan yang akhirnya menyebabkan kecelakaan</t>
  </si>
  <si>
    <t>perusahaan tidak menetapkan tindakan perbaikan dan pencegahan dari hasil investigasi kasus KP</t>
  </si>
  <si>
    <t>perusahaan telah menetapkan perbaikan atas penyebab langsung dari hasil investigasi kasus KP</t>
  </si>
  <si>
    <t>perusahaan telah menetapkan tindakan perbaikan dan tindakan pencegahan dari hasil investigasi kasus KP secara tepat</t>
  </si>
  <si>
    <t>perusahaan telah menetapkan tindakan perbaikan dan tindakan pencegahan, serta tindakan untuk meningkatkan kinerja secara tepat</t>
  </si>
  <si>
    <t>perusahaan telah menetapkan tindakan perbaikan, tindakan pencegahan, tindakan untuk meningkatkan kinerja, tindakan yang dirancang untuk menemukan ketidaksesuaian unjuk kerja pada fungsi organisasi yang dapat berkontribusi menyebabkan kecelakaan serupa di kemudian hari sehingga dapat segera dikoreksi, dan tindakan yang dirancang untuk meminimlakan keparahan</t>
  </si>
  <si>
    <t>tindakan perbaikan dan pencegahan tidak dilaksanakan, tidak ada proses pembelajaran</t>
  </si>
  <si>
    <t>realisasi tindakan perbaikan dan pencegahan &lt; 70% dari yang ditetapkan</t>
  </si>
  <si>
    <t>realisasi tindakan perbaikan dan pencegahan 70-79% dari yang ditetapkan</t>
  </si>
  <si>
    <t>realisasi tindakan perbaikan dan pencegahan 80-99% dari yang ditetapkan</t>
  </si>
  <si>
    <t>realisasi tindakan perbaikan dan pencegahan 100% dari yang ditetapkan</t>
  </si>
  <si>
    <t xml:space="preserve">&gt; 10 kasus KP sejenis atau penyebab yang sejenis secara berulang dalam 2 tahun </t>
  </si>
  <si>
    <t xml:space="preserve">5 s.d 10  kasus KP sejenis atau penyebab yang sejenis secara berulang dalam 2 tahun </t>
  </si>
  <si>
    <t xml:space="preserve">2 s.d 4 kasus KP sejenis atau penyebab yang sejenis secara berulang dalam 2 tahun </t>
  </si>
  <si>
    <t xml:space="preserve">1 kasus KP sejenis atau penyebab yang sejenis secara berulang dalam 2 tahun </t>
  </si>
  <si>
    <t xml:space="preserve">tidak ada  kasus KP sejenis atau penyebab yang sejenis secara berulang dalam 2 tahun </t>
  </si>
  <si>
    <t>Nilai rata-rata FR dalam 2 tahun terakhir: FR &gt;=  0.20</t>
  </si>
  <si>
    <t>Nilai rata-rata SR dalam 2 tahun terakhir: FR &gt;=  100</t>
  </si>
  <si>
    <t>&gt; 10 kejadian dalam 2 tahun terakhir</t>
  </si>
  <si>
    <t>5 s.d 10 kejadian dalam 2 tahun terakhir</t>
  </si>
  <si>
    <t>2 s.d 4 kejadian dalam 2 tahun terakhir</t>
  </si>
  <si>
    <t>1 kejadian dalam 2 tahun terakhir</t>
  </si>
  <si>
    <t>0 kejadian dalam 2 tahun terakhir</t>
  </si>
  <si>
    <t>Nilai rata-rata MFR  dalam 2 tahun terakhir: MFR &gt; = 450</t>
  </si>
  <si>
    <t>Nilai rata-rata MFR  dalam 2 tahun terakhir:  225  &lt;= MFR &lt; 450</t>
  </si>
  <si>
    <t>Nilai rata-rata SR dalam 2 tahun terakhir:  40 &lt;= FR &lt; 100</t>
  </si>
  <si>
    <t>Nilai rata-rata FR dalam 2 tahun terakhir:  0.10 &lt;= FR &lt;=0.20</t>
  </si>
  <si>
    <t>Nilai rata-rata FR dalam 2 tahun terakhir: 0.06 &lt;= FR &lt;0.10</t>
  </si>
  <si>
    <t>Nilai rata-rata FR dalam 2 tahun terakhir: 0.02 &lt;= FR &lt; 0.06</t>
  </si>
  <si>
    <t>Nilai rata-rata FR dalam 2 tahun terakhir:  0.00 &lt;= FR &lt; 0.02</t>
  </si>
  <si>
    <t>Nilai rata-rata SR dalam 2 tahun terakhir: 20 &lt;= FR &lt; 40</t>
  </si>
  <si>
    <t>Nilai rata-rata SR dalam 2 tahun terakhir: 10 &lt;= FR &lt; 20</t>
  </si>
  <si>
    <t>Nilai rata-rata SR dalam 2 tahun terakhir:  0 &lt;= FR &lt;=10</t>
  </si>
  <si>
    <t>Nilai rata-rata MFR  dalam 2 tahun terakhir:  135  &lt;= MFR &lt; 225</t>
  </si>
  <si>
    <t>Nilai rata-rata MFR  dalam 2 tahun terakhir:  45  &lt;= MFR &lt; 125</t>
  </si>
  <si>
    <t>Nilai rata-rata MFR  dalam 2 tahun terakhir:  0  &lt;= MFR &lt; 45</t>
  </si>
  <si>
    <t>nilai rata-rata ASR dalam 2 tahun terakhir: ASR &gt; = 700</t>
  </si>
  <si>
    <t>Nilai rata-rata ASR dalam 2 tahun terakhir: 350 &lt; = ASR &lt; 700</t>
  </si>
  <si>
    <t>Nilai rata-rata ASR dalam 2 tahun terakhir: 210  &lt; = ASR &lt; 350</t>
  </si>
  <si>
    <t>Nilai rata-rata ASR dalam 2 tahun terakhir: 70 &lt; = ASR &lt; 210</t>
  </si>
  <si>
    <t>Nilai rata-rata ASR dalam 2 tahun terakhir: 0 &lt; = ASR &lt; 70</t>
  </si>
  <si>
    <t>&gt; 5 kasus dalam 2 tahun terakhir</t>
  </si>
  <si>
    <t>4 s.d 5  kasus dalam 2 tahun terakhir</t>
  </si>
  <si>
    <t>2 s.d. 3  kasus dalam 2 tahun terakhir</t>
  </si>
  <si>
    <t>1 kasus dalam 2 tahun terakhir</t>
  </si>
  <si>
    <t>0 kasus dalam 2 tahun terakhir</t>
  </si>
  <si>
    <t xml:space="preserve">perusahaan tidak memiliki mekanisme untuk pembelajaran dari kinerja pengelolaan KP. Pembelajaran mengedepankan inisiatif mandiri dari masing-masing pekerja </t>
  </si>
  <si>
    <t>perusahaan hanya fokus mempelajari kasus kegagalan pengelolaan KP di internal dan eksternal perusahaan, yang dilakukan secara terencana dan terorganisir seperti melalui komite KP</t>
  </si>
  <si>
    <t>perusahaan mempelajari kegagalan dan kesuksesan pengelolaan KP di internal dan eksternal secara terencana dan terorganisir. Mampu mengidentifikasi lesson learned dari kasus perusahaan lain secara tepat</t>
  </si>
  <si>
    <t>perusahaan berhasil mempelajari pembelajaran yang tepat dari pengalaman yang benar, baik dari kegagalan dan keberhasilan, secara terencana dan berkelanjutan</t>
  </si>
  <si>
    <t>perusahaan tidak menindaklanjuti hasil pembelajaran dari kegagalan dan kesuksesan pengelolaan KP di internal dan eksternal perusahaan</t>
  </si>
  <si>
    <t>perusahaan menindaklanjuti hasil pembelajaran dari kegagalan pengelolaan KP di internal perusahaan</t>
  </si>
  <si>
    <t>perusahaan menindaklanjuti hasil pembelajaran dari kegagalan pengelolaan KP di internal dan eksternal perusahaan</t>
  </si>
  <si>
    <t>perusahaan menindaklanjuti hasil pembelajaran dari kegagalan dan kesuksesan pengelolaan KP di internal dan eksternal</t>
  </si>
  <si>
    <t>perusahaan menindaklanjuti hasil pembelajaran dari kegagalan dan kesuksesan pengelolaan KP di internal dan eksternal dengan cara yang tepat</t>
  </si>
  <si>
    <t xml:space="preserve">perusahaan mulai mengelola risiko KP setelah ada pengawasan, bergantung pada perintah </t>
  </si>
  <si>
    <t>perusahaan mulai mengelola risiko KP jika sudah terjadi kasus KP, tidak konsisten</t>
  </si>
  <si>
    <t>perusahaan mengelola risiko KP sesuai RKAB untuk pemenuhan kewajiban hukum dan pencapaian target kinerja</t>
  </si>
  <si>
    <t xml:space="preserve">perusahaan mengelola risiko KP sebagai bagian penting dari sistem produksi, dikembangkan secara terintegrasi dengan manajemen risiko korporasi. Penetapan risk appetite bersifat dinamis mengikuti perkembangan kondisi internal perusahaan </t>
  </si>
  <si>
    <t>perusahaan mengelola risiko KP untuk menunjang kinerja operasional yang konsisten handal di berbagai kondisi. Penetapan risk appetite bersifat dinamis mengikuti kondisi internal dan eksternal perusahaan di hari ini dan hasil forecast kondisi masa mendatang</t>
  </si>
  <si>
    <t>perusahaan tidak melaksanakan proses manajemen risiko secara formal maupun informal</t>
  </si>
  <si>
    <t>perusahaan hanya fokus pada identifikasi bahaya dan pengendalian risiko dari aktivitas dan/atau kegiatan yang secara historis telah terjadi kasus KP</t>
  </si>
  <si>
    <t>perusahaan hanya fokus mempelajari kasus kegagalan pengelolaan KP di internal perusahaan, yang dilakukan secara reaktif. Fokus memperbaiki kekurangan dari kasus yang terjadi</t>
  </si>
  <si>
    <t xml:space="preserve">perusahaan telah melaksanakan proses penetapan konteks risiko, identifikasi bahaya dan pengendalian risiko untuk seluruh kegiatan operasional </t>
  </si>
  <si>
    <t>perusahaan telah melaksanakan proses identifikasi bahaya dan pengendalian risiko dilakukan secara formal dan terstandarisasi untuk seluruh kegiatan operasional telah dilengkapi dengan proses komunikasi risiko serta pemantauan peninjuan risiko</t>
  </si>
  <si>
    <t>perusahaan telah mengembangkan indikator risiko utama (key risk indicators) sebagai sistem  peringatan dini (early warning system) di seluruh organisasi, telah terdapat perencanaan cadangan/alternatif/darurat (contigency planning) dalam berbagai skenario operasional. metode manajemen risiko secara terus menerus dikembangkan mengacu kepada peraturan perundang-undangan dan mengikuti kemajuan ilmu pengetahuan dan teknologi. Tiap individu memiliki peran dalam pengendalian</t>
  </si>
  <si>
    <t xml:space="preserve">perusahaan tidak melaksanakan proses manajemen risko secara formal maupun informal </t>
  </si>
  <si>
    <t>manajemen risiko fokus pada masalah/kejadian sebelumnya, dilakukan secara insidentil dan ad hoc</t>
  </si>
  <si>
    <t xml:space="preserve">manajemen risiko untuk memenuhi target yang ditetapkan pada rencana  yang sudah dibuat dan mencegah kerugian dari model operasional saat ini </t>
  </si>
  <si>
    <t>manajemen risiko untuk memenuhi target yang ditetapkan pada rencana yang sudah dibuat dan mencegah kerugian dari model operasional saat ini dan perubahan yang akan dilakukan dalam jangka pendek</t>
  </si>
  <si>
    <t>manajemen risiko dilakukan berdasarkan perencanaan kerja yang adaptif dengan terus menerus mencari kemungkinan terjadinya risiko baru yang tidak terdeteksi untuk rencana operasional di masa mendatang baik jangka pendek maupun panjang</t>
  </si>
  <si>
    <t>nilai rata-rata hasil audit sub elemen II.2 dalam 2 tahun terakhir sebesar 0/15</t>
  </si>
  <si>
    <t>nilai rata-rata hasil audit sub elemen II.2 dalam 2 tahun terakhir sebesar 1/15 s.d. 5/15</t>
  </si>
  <si>
    <t>nilai rata-rata hasil audit sub elemen II.2 dalam 2 tahun terakhir sebesar 6/15 s.d. 10/15</t>
  </si>
  <si>
    <t>nilai rata-rata hasil audit sub elemen II.2 dalam 2 tahun terakhir sebesar 11/15 s.d. 14/15</t>
  </si>
  <si>
    <t>nilai rata-rata hasil audit sub elemen II.2 dalam 2 tahun terakhir sebesar 15/15</t>
  </si>
  <si>
    <t>perusahaan tidak memiliki program kesehatan  kerja yang terencana maupun insidental</t>
  </si>
  <si>
    <t>program kesehatan kerja dilaksanakan secara ad-hoc dan reaktif, tanpa perencanaan, intuitif berdasarkan pengalaman (experience-based)</t>
  </si>
  <si>
    <t xml:space="preserve">program kesehatan kerja dibuat, ditetapkan, dan dilaksanakan dengan mengutamakan kuratif dan rehabilitatif </t>
  </si>
  <si>
    <t>program kesehatan kerja dibuat, ditetapkan, dan dilaksanakan dengan pendekatan promotif, preventif, kuratif dan rehabilitatif atau pemulihan dengan lebih mengutamakan pada program promotif dan preventif, namun belum sepenuhnya mengacu kepada peraturan perundang-undangan dan standar terkait yang berlaku; persyaratan lainnya yang terkait; kebijakan perusahaan; hasil manajemen risiko terhadap seluruh proses, kegiatan, dan area kerja; evaluasi kinerja program kesehatan kerja; hasil pemeriksaan terhadap KAPTK dan PAK; ketersediaan sumber daya, antara lain manusia, finansial, peralatan</t>
  </si>
  <si>
    <t>program kesehatan kerja dibuat, ditetapkan, dan dilaksanakan dengan pendekatan promotif, preventif, kuratif dan rehabilitatif atau pemulihan dengan lebih mengutamakan pada program promotif dan preventif mengacu kepada peraturan perundang-undangan dan standar terkait yang berlaku; persyaratan lainnya yang terkait; kebijakan perusahaan; hasil manajemen risiko terhadap seluruh proses, kegiatan, dan area kerja; evaluasi kinerja program kesehatan kerja; hasil pemeriksaan terhadap KAPTK dan PAK; ketersediaan sumber daya, antara lain manusia, finansial, peralatan</t>
  </si>
  <si>
    <t>realisasi program kesehatan kerja pada RKAB 2 tahun terakhir &lt; 50%</t>
  </si>
  <si>
    <t>realisasi program kesehatan kerja pada RKAB 2 tahun terakhir 50-69%</t>
  </si>
  <si>
    <t>realisasi program kesehatan kerja pada RKAB 2 tahun terakhir 70-79%</t>
  </si>
  <si>
    <t>realisasi program kesehatan kerja pada RKAB 2 tahun terakhir 80-99%</t>
  </si>
  <si>
    <t>realisasi program kesehatan kerja pada RKAB 2 tahun terakhir 100%</t>
  </si>
  <si>
    <t>nilai audit sub elemen IV.3 dalam 2 tahun terakhir sebesar 0/30 s.d. 7/30</t>
  </si>
  <si>
    <t>nilai audit sub elemen IV.3 dalam 2 tahun terakhir sebesar 8/30 s.d. 15/30</t>
  </si>
  <si>
    <t>nilai audit sub elemen IV.3 dalam 2 tahun terakhir sebesar 16/30 s.d. 23/30</t>
  </si>
  <si>
    <t>nilai audit sub elemen IV.3 dalam 2 tahun terakhir sebesar 24/30 s.d. 29/30</t>
  </si>
  <si>
    <t>nilai audit sub elemen IV.3 dalam 2 tahun terakhir sebesar 30/30</t>
  </si>
  <si>
    <t>perusahaan tidak memiliki program lingkungan kerja yang terencana maupun insidental</t>
  </si>
  <si>
    <t>program lingkungan k erja dilaksanakan secara ad-hoc dan reaktif, tanpa perencanaan, intuitif berdasarkan pengalaman (experience-based)</t>
  </si>
  <si>
    <t>program lingkungan kerja dibuat, ditetapkan, dan dilaksanakan dengan fokus kepada tahapan evaluasi dan pengendalian</t>
  </si>
  <si>
    <t>program pengelolaan lingkungan kerja direncanakan dan ditetapkan mencakup seluruh tahapan antisipasi, pengendalan, evaluasi, dan pengendalian</t>
  </si>
  <si>
    <t xml:space="preserve">program pengelolaan lingkungan kerja direncanakan dan ditetapkan berdasarkan peraturan perundangan dan standar terkait yang berlaku; persyaratan lainnya; kebijakan perusahaan; hasil manajemen risiko terhadap seluruh proses, kegiatan, dan area kerja; evaluasi kinerja program lingkungan kerja pertambangan; hasil pemeriksaan terhadap kejadian kecelakaan, kejadian berbahaya, KAPTK dan PAK; ketersediaan sumber daya , antara lain manusia, finansial, dan peralatan </t>
  </si>
  <si>
    <t>realisasi program lingkungan kerja pada RKAB 2 tahun terakhir &lt; 50%</t>
  </si>
  <si>
    <t>realisasi program lingkungan kerja pada RKAB 2 tahun terakhir 50-69%</t>
  </si>
  <si>
    <t>realisasi program lingkungan kerja pada RKAB 2 tahun terakhir 70-79%</t>
  </si>
  <si>
    <t>realisasi program lingkungan kerja pada RKAB 2 tahun terakhir 80-99%</t>
  </si>
  <si>
    <t>realisasi program lingkungan kerja pada RKAB 2 tahun terakhir 100%</t>
  </si>
  <si>
    <t>nilai audit sub elemen IV.2 dalam 2 tahun terakhir sebesar 0/40 s.d. 10/40</t>
  </si>
  <si>
    <t>nilai audit sub elemen IV.2 dalam 2 tahun terakhir sebesar 11/40 s.d. 20/40</t>
  </si>
  <si>
    <t>nilai audit sub elemen IV.2 dalam 2 tahun terakhir sebesar 21/40 s.d. 30/40</t>
  </si>
  <si>
    <t>nilai audit sub elemen IV.2 dalam 2 tahun terakhir sebesar 31/40 s.d. 39/40</t>
  </si>
  <si>
    <t xml:space="preserve">nilai audit sub elemen IV.2 dalam 2 tahun terakhir sebesar 40/40 </t>
  </si>
  <si>
    <t>perusahaan tidak membuat desain kegiatan pertambangan dengan mempertimbangkan pemenuhan persyaratan aspek KP</t>
  </si>
  <si>
    <t>desain kegiatan pertambangan yang telah memenuhi persyaratan aspek KP hanya sebatas pada kegiatan/area kerja yang secara historis telah terjadi kasus KP sebelumnya</t>
  </si>
  <si>
    <t>seluruh desain kegiatan pertambangan telah memenuhi persyaratan aspek KP</t>
  </si>
  <si>
    <t>seluruh desain kegiatan pertambangan telah memeuhi persyaratan seluruh aspek kaidah teknik pertambangan yang baik</t>
  </si>
  <si>
    <t>desain kegiatan pertambangan yang ditetapkan terbukti berhasil berkontribusi dalam meningkatkan kinerja seluruh aspek kaidah teknik pertambangan yang baik</t>
  </si>
  <si>
    <t>perusahaan tidak membuat perencanaan metode kegiatan pertambangan degnan mempertimbangkan pemenuhan persyaratan aspek KP</t>
  </si>
  <si>
    <t>metode kegiatan pertambangan telah memenuhi persyaratan aspek KP hanya sebatas pada kegiatan yang secara historis telah terjadi kasus KP</t>
  </si>
  <si>
    <t>penetapan metode seluruh kegiatan pertambangan telah memenuhi persyaratan aspek KP</t>
  </si>
  <si>
    <t xml:space="preserve">seluruh metode kegiatan pertambangan telah memeuhi persyaratan seluruh aspek kaidah teknik pertambangan yang baik </t>
  </si>
  <si>
    <t xml:space="preserve">metode kegiatan pertambangan yang ditetpakan terbukti berhasil berkontribusi dalam meningkatkan kinerja seluruh aspek kaidah teknik pertambangan yang baik </t>
  </si>
  <si>
    <t>perusahaan tidak membuat perencanaan penggunaan peralatan pertambangan utama dan penunjang dengan mempertimbangkan aspek KP</t>
  </si>
  <si>
    <t>pemilihan peralatan pertambangan yang mempertimbangkan pemenuhan aspek KP hanya sebatas untuk perbaikan pada kegiatan yang secara historis telah terjadi kasus KP atau atas dasar penarik (pull factor) dari eksternal</t>
  </si>
  <si>
    <t>pemilihan seluruh peralatan pertambangan telah sepenuhnya mempertimbangkan pemenuhan aspek KP</t>
  </si>
  <si>
    <t>pemilihan peralatan pertambangan telah mempertimbangkan pemenuhan aspek kaidah teknik pertambangan yang baik</t>
  </si>
  <si>
    <t>penggunaan peralatan pertambangan yang ditetapkan terbukti berhasil berkontribusi dalam meningkatkan kinerja seluruh aspek kaidah teknik pertambangan yang baik</t>
  </si>
  <si>
    <t xml:space="preserve">perusahaan tidak membuat perencanaan pemilihan perangkat lunak (software) untuk menunjang aspek KP dalam kegiatan operasional pertambangan </t>
  </si>
  <si>
    <t>pemilihan software untuk menunjang kegiatan operasional pertambangan dilakukan untuk sebatas membenahi  permasalahan  KP yang telah teridentifikasi , atau atas dasar faktor penarik (pull factor) dari eksternal</t>
  </si>
  <si>
    <t xml:space="preserve">pemilihan seluruh software untuk menunjang aspek KP dalam kegiatan operasional pertambangan sepenuhnya mempertimbangkan pemenuhan aspek KP, namun belum dilakukan kajian terhadap technology acceptance dari pekerja </t>
  </si>
  <si>
    <t>penggunaan software untuk menunjang kegiatan operasional pertambangan sepenuhnya telah memenuhi kualitas aspek fungsional dan teknikal</t>
  </si>
  <si>
    <t>penggunaan softare untuk menunjang kegiatan operasional pertambangan sepenuhnya telah memenuhi kualitas aspek fungsional dan teknikal dan berhasil mendukung peningkatan kinerja aspek kaidah teknik pertambangan yang baik</t>
  </si>
  <si>
    <t>nilai rata-rata hasil audti sub sub elemen IV.6.1 dalam 2 tahun terakhir sebesar 0/3</t>
  </si>
  <si>
    <t>nilai rata-rata hasil audti sub sub elemen IV.6.1 dalam 2 tahun terakhir sebesar 0.1/3 s.d 2/3</t>
  </si>
  <si>
    <t>nilai rata-rata hasil audti sub sub elemen IV.6.1 dalam 2 tahun terakhir sebesar 2.1/3 s.d. 2.4/3</t>
  </si>
  <si>
    <t>nilai rata-rata hasil audti sub sub elemen IV.6.1 dalam 2 tahun terakhir sebesar 2.5/3 s.d. 2.9/3</t>
  </si>
  <si>
    <t>nilai rata-rata hasil audti sub sub elemen IV.6.1 dalam 2 tahun terakhir sebesar 3/3</t>
  </si>
  <si>
    <t>nilai rata-rata hasil audit sub elemen IV.7 dalam 2 tahun terakhir sebesar 0/4</t>
  </si>
  <si>
    <t>nilai rata-rata hasil audit sub elemen IV.7 dalam 2 tahun terakhir sebesar 0.1/4 s.d. 2/4</t>
  </si>
  <si>
    <t>nilai rata-rata hasil audit sub elemen IV.7 dalam 2 tahun terakhir sebesar 2.1/4 s.d. 3/4</t>
  </si>
  <si>
    <t>nilai rata-rata hasil audit sub elemen IV.7 dalam 2 tahun terakhir sebesar 3.1/4 s.d. 3.9/4</t>
  </si>
  <si>
    <t>nilai rata-rata hasil audit sub elemen IV.7 dalam 2 tahun terakhir sebesar 4/4</t>
  </si>
  <si>
    <t>inventarisasi aset penunjang aspek KP dilakukan secara manual dan tidak terstruktur. Tidak terintegrasi dalam perencanaan sumberdaya perusahaan (enterprise resource planning)</t>
  </si>
  <si>
    <t>telah dilakukan inventarisasi aset aspek KP yang mencakup register aset yang fokus pada beberapa area/kegiatan saja, tidak termasuk milik kontraktor/sub kontraktor. Belum dilakukan perencanaan masa pakai aset</t>
  </si>
  <si>
    <t xml:space="preserve">telah dikembangkan perencanaan sumberdaya perusahaan yang mencakup register aset, penilaian kondisi aset, penilaian prioritas aset, perencanaan masa pakai aset, dan rencana kerja tahunan untuk peralatan dan material pertambangan </t>
  </si>
  <si>
    <t>inventarisasi aset aspek KP dilengkapi dengan forecast driven stock inventory management yang mengedepankan optimasi berbasis masa pakai produk. Terdapat sinergi antara bagian K3 KO, unit pengguna, bagian logistik dan bagian keuangan untuk pengelolaan inventori</t>
  </si>
  <si>
    <t>register aset yang terus diperbarui sesuai kondisi aktual. Perusahaan melakukan kontrol terhadap ketersediaan peralatan dan material dan jumlah pasokan aset aspek KP yang dibutuhkan oleh unit kerja pengguna. Telah dilakukan analisis kehandalan, ketersediaan dan kelayakan pemeliharaan terhadap aset sebagai dasar upaya peningkatan kinerja aset. telah dikembangkan sistem untuk memandu predictive maintenance</t>
  </si>
  <si>
    <t>perusahaan belum melakukan manajemen rantai pasokan secara terstruktur</t>
  </si>
  <si>
    <t>perusahaan mulai menerapkan manajemen rantai pasokan namun belum konsisten sehingga masih terdapat kondisi yang tidak efisien</t>
  </si>
  <si>
    <t>perusahaan telah memiliki perencanaan, pengaturan, dan penjadwalan arus produk penunjang aspek KP dari mulai pengadaan peralatan dan material hingga didistribusikan kepada unit kerja / departemen pengguna (user)</t>
  </si>
  <si>
    <t xml:space="preserve">perusahaan telah mengembangkan berbagai upaya untuk meningkatkan efisiensi areus distribusi peraltan/material pertambangan </t>
  </si>
  <si>
    <t>perusahaan telah melakukan distiribusi produk yang dibutuhkan untuk penunjang asepk KP secara akurat kepada unit kerja pengguna (perfect order fullfillment 100%) dan tepat waktu (order fullfillment cycle time)</t>
  </si>
  <si>
    <t>realisasi pengujian kelayakan SPIP sebesar &lt;50% dari target</t>
  </si>
  <si>
    <t>realisasi pengujian kelayakan SPIP sebesar 50-60% dari target</t>
  </si>
  <si>
    <t>realisasi pengujian kelayakan SPIP sebesar 61-80% dari target</t>
  </si>
  <si>
    <t>realisasi pengujian kelayakan SPIP sebesar 81-99% dari target</t>
  </si>
  <si>
    <t>realisasi pengujian kelayakan SPIP sebesar 100% dari target</t>
  </si>
  <si>
    <t>realisasi commisioning peralatan tambang sebesar &lt; 50% dari target</t>
  </si>
  <si>
    <t>realisasi commisioning peralatan tambang sebesar 50-60% dari target</t>
  </si>
  <si>
    <t>realisasi commisioning peralatan tambang sebesar 61-80% dari target</t>
  </si>
  <si>
    <t>realisasi commisioning peralatan tambang sebesar 81-99% dari target</t>
  </si>
  <si>
    <t>realisasi commisioning peralatan tambang sebesar 100% dari target</t>
  </si>
  <si>
    <t>realisasi pemeliharaan SPIP sebesar &lt;50% dari target</t>
  </si>
  <si>
    <t>realisasi pemeliharaan SPIP sebesar 50-60% dari target</t>
  </si>
  <si>
    <t>realisasi pemeliharaan SPIP sebesar 61-80% dari target</t>
  </si>
  <si>
    <t>realisasi pemeliharaan SPIP sebesar 81-99% dari target</t>
  </si>
  <si>
    <t>realisasi pemeliharaan SPIP sebesar 100% dari target</t>
  </si>
  <si>
    <t>50-70%</t>
  </si>
  <si>
    <t>70-80%</t>
  </si>
  <si>
    <t>81-89%</t>
  </si>
  <si>
    <t>&gt;= 90%</t>
  </si>
  <si>
    <t>&lt;50%</t>
  </si>
  <si>
    <t>70-77%</t>
  </si>
  <si>
    <t>78-84%</t>
  </si>
  <si>
    <t>&gt;= 85%</t>
  </si>
  <si>
    <t>realisasi program KO pada RKAB 2 tahun terakhir &lt; 50%</t>
  </si>
  <si>
    <t>realisasi program KO pada RKAB 2 tahun terakhir 50-69%</t>
  </si>
  <si>
    <t>realisasi program KO pada RKAB 2 tahun terakhir 70-79%</t>
  </si>
  <si>
    <t>realisasi program KO pada RKAB 2 tahun terakhir 80-99%</t>
  </si>
  <si>
    <t>realisasi program KO pada RKAB 2 tahun terakhir 100%</t>
  </si>
  <si>
    <t>nilai audit sub elemen IV.4 dalam 2 tahun terakhir sebesar 0/16 s.d. 4/16</t>
  </si>
  <si>
    <t>nilai audit sub elemen IV.4 dalam 2 tahun terakhir sebesar 5/16 s.d. 8/16</t>
  </si>
  <si>
    <t>nilai audit sub elemen IV.4 dalam 2 tahun terakhir sebesar 9/16 s.d. 12/16</t>
  </si>
  <si>
    <t>nilai audit sub elemen IV.4 dalam 2 tahun terakhir sebesar 13/16 s.d. 15/16</t>
  </si>
  <si>
    <t>nilai audit sub elemen IV.4 dalam 2 tahun terakhir sebesar 0/16 s.d. 16/16</t>
  </si>
  <si>
    <t>seluruh pekerja tidak memenuhi persyaratan kelaikan kerja sesuai kajian physical &amp; mental demand analysis untuk profil jabatannya</t>
  </si>
  <si>
    <t>hanya 1-50% pekerja yang memenuhi persyaratan kelaikan kerja sesuai kajian physical &amp; mental demand analysis untuk profil jabatannya</t>
  </si>
  <si>
    <t>hanya 51-80% pekerja yang memenuhi persyaratan kelaikan kerja sesuai kajian physical &amp; mental demand analysis untuk profil jabatannya</t>
  </si>
  <si>
    <t>hanya 81-99% pekerja yang memenuhi persyaratan kelaikan kerja sesuai kajian physical &amp; mental demand analysis untuk profil jabatannya</t>
  </si>
  <si>
    <t>100% pekerja yang memenuhi persyaratan kelaikan kerja sesuai kajian physical &amp; mental demand analysis untuk profil jabatannya</t>
  </si>
  <si>
    <t>nilai rata-rata hasil audit sub elemen III.9 dalam 2 tahun terakhir sebesar 0/4</t>
  </si>
  <si>
    <t>nilai rata-rata hasil audit sub elemen III.9 dalam 2 tahun terakhir sebesar 0.1/4 s.d. 2/4</t>
  </si>
  <si>
    <t>nilai rata-rata hasil audit sub elemen III.9 dalam 2 tahun terakhir sebesar 2.1/4 s.d. 3/4</t>
  </si>
  <si>
    <t>nilai rata-rata hasil audit sub elemen III.9 dalam 2 tahun terakhir sebesar 3.1/4 s.d. 3.9/4</t>
  </si>
  <si>
    <t>nilai rata-rata hasil audit sub elemen III.9 dalam 2 tahun terakhir sebesar 4/4</t>
  </si>
  <si>
    <t>tidak ada bukti pekerja telah memenuhi persyaratan kompetensi sesuai bidang kerjanya</t>
  </si>
  <si>
    <t>hanya 1-50% pekerja yang memenuhi persyaratan kompetensi sesuai bidang kerjanya</t>
  </si>
  <si>
    <t>hanya 51-80% pekerja yang memenuhi persyaratan kompetensi sesuai bidang kerjanya</t>
  </si>
  <si>
    <t>hanya 81-99% pekerja yang memenuhi persyaratan kompetensi sesuai bidang kerjanya</t>
  </si>
  <si>
    <t>100% pekerja yang memenuhi persyaratan kompetensi sesuai bidang kerjanya</t>
  </si>
  <si>
    <t>nilai rata-rata hasil audit sub sub elemen III.10.1 dalam 2 tahun terakhir sebesar 0/4</t>
  </si>
  <si>
    <t>nilai rata-rata hasil audit sub sub elemen III.10.1 dalam 2 tahun terakhir sebesar 0.1/4 s.d. 2/4</t>
  </si>
  <si>
    <t>nilai rata-rata hasil audit sub sub elemen III.10.1 dalam 2 tahun terakhir sebesar 2.1/4 s.d. 3/4</t>
  </si>
  <si>
    <t>nilai rata-rata hasil audit sub sub elemen III.10.1 dalam 2 tahun terakhir sebesar 3.1/4 s.d. 3.9/4</t>
  </si>
  <si>
    <t>nilai rata-rata hasil audit sub sub elemen III.10.1 dalam 2 tahun terakhir sebesar 4/4</t>
  </si>
  <si>
    <t>tidak dilakukan pendidikan dan pelatihan pekerja, tidak terdapat training need analysis</t>
  </si>
  <si>
    <t>realisasi pendidikan dan pelatihan pekerja sebesar 1-50% dari training need analysis</t>
  </si>
  <si>
    <t>realisasi pendidikan dan pelatihan pekerja sebesar 51-80% dari training need analysis</t>
  </si>
  <si>
    <t>realisasi pendidikan dan pelatihan pekerja sebesar 81-99% dari training need analysis</t>
  </si>
  <si>
    <t>realisasi pendidikan dan pelatihan pekerja sebesar 100% dari training need analysis</t>
  </si>
  <si>
    <t>pendidikan dan pelatihan aspek KP dilakukan secara logis-deduktif (transfer of knowledge) dengan pendekatan pedadogi, sehingga pekerja hanya menerima ilmu secara pasif dari trainer dan satu arah</t>
  </si>
  <si>
    <t>pendidikan dan pelaithan aspek KP dilakukan dengan pendekatan andradogi dengan target sekedar untuk penguasaan materi</t>
  </si>
  <si>
    <t>pendidikan dan pelatihan aspek KP dilakukan dengan pendekatan andradogi, untuk pencapaian target learning outcomes</t>
  </si>
  <si>
    <t>pendidikan dan pelatihan aspek KP dilakukan secara observatif-induktif dengan pendekatan andradogi, sehingga pekerja mampu menemukan ilmu (ko-kreasi) bersama trainer</t>
  </si>
  <si>
    <t>pendidikan dan pelatihan dilakukan personalized secara kreatif-inovatif dengan berbagai skenario yang disiapkan. Pekerja didukung untuk menciptakan ilmu yang original dengan bimbingan trainer dan dipersiapkan untuk mengambil keputusan yang tepat dalam menghadapi variasi dan kondisi operasional yang akan dihadapi termasuk kondisi non-rutin</t>
  </si>
  <si>
    <t>nilai rata-rata hasil audit sub sub elemen III.10.2 dalam 2 tahun terakhir sebesar 0/4</t>
  </si>
  <si>
    <t>nilai rata-rata hasil audit sub sub elemen III.10.2 dalam 2 tahun terakhir sebesar 0.1/4 s.d 2/4</t>
  </si>
  <si>
    <t>nilai rata-rata hasil audit sub sub elemen III.10.2 dalam 2 tahun terakhir sebesar 2.1/4 s.d 3/4</t>
  </si>
  <si>
    <t>nilai rata-rata hasil audit sub sub elemen III.10.2 dalam 2 tahun terakhir sebesar 3.1/4 s.d 3.9/4</t>
  </si>
  <si>
    <t>nilai rata-rata hasil audit sub sub elemen III.10.2 dalam 2 tahun terakhir sebesar 4/4</t>
  </si>
  <si>
    <t>sertifikat kompetensi belum memberikan pengaruh signifikan pada peningkatan kinerja pekerja</t>
  </si>
  <si>
    <t>kompetensi pasca sertifikasi tidak dipelihara dan diterapkan secara konsisten, masih ditemukan permasalahan KP akibat kompetensi dari pekerja yang pasca diberikan pasca pendidikan</t>
  </si>
  <si>
    <t xml:space="preserve">pekerja pasca sertifikat kompetensi mampu melakukan transfer kompetensi secara tepat kepada pekerja lainnnya </t>
  </si>
  <si>
    <t xml:space="preserve">pekerja pasca pendidikan dan pelatihan mampu berkontribusi untuk peningkatan skala organisasi </t>
  </si>
  <si>
    <t>pendidikan dan pelatihan  belum memberikan pengaruh signifikan pada peningkatan kinerja pekerja</t>
  </si>
  <si>
    <t>kompetensi pasca pendidikan dan pelatihan tidak dipelihara dan diterapkan secara konsisten, masih ditemukan permasalahan KP akibat kompetensi dari pekerja yang pasca diberikan pasca pendidikan</t>
  </si>
  <si>
    <t>perusahaan  berhasil memberikan dukungan agar pengakuan kompetensi yang dilatih  dapat dipertahankan dan diimplementasikan dengan baik pada pekerjaan</t>
  </si>
  <si>
    <t>perusahaan  berhasil memberikan dukungan agar pengakuan kompetensi yang diperoleh dapat dipertahankan dan diimplementasikan dengan baik pada pekerjaan</t>
  </si>
  <si>
    <t>pekerja pasca pendidikan dan pelaithan  mampu melakukan transfer kompetensi secara tepat kepada pekerja lainnnya. Pekerja menjadi agen-agen perubahan</t>
  </si>
  <si>
    <t xml:space="preserve">pekerja pasca sertifikasi mampu berkontribusi untuk peningkatan skala organisasi </t>
  </si>
  <si>
    <t>roster dan shift/giliir kerja ditetapkan tanpa mempertimbangkan aspek KP</t>
  </si>
  <si>
    <t>roster dan shift/gilir kerja ditetapkan hanya dengan pertimbangan ketersediaan dan kecukupuan jumlah sumberdaya manusia dengan yang dibutuhkan untuk melaksanakan tugas fungsi/proses bisnis</t>
  </si>
  <si>
    <t>roster dan shift/gilir kerja ditetapkan dengan pertimbangan ketentuan peraturan perundang-undangan serta ketersediaan dan kecukupan jumlah sumberdaya manusia yang kompeten dengan yang dibutuhkan untuk melaksanakan tugas fungsi/proses bisnis dengan aman dan selamat</t>
  </si>
  <si>
    <t>roster dan shift/gilir kerja ditetapkan dengan mempertimbangkan kebijakan, ketentuan peraturan perundang-undangan, kapasitas kerja, beban kerja, dan kondisi lingkungan kerja, khususnya risiko pekerja mengalami kelelahan baik secara fisik, mental, dan psikososial</t>
  </si>
  <si>
    <t>roster dan shift/gilir kerja ditetapkan dengan mempertimbangkan kebijakan, ketentuan perundang-undangan, kapasitas kerja, dan kondisi lingukngan kerja, serta dapat diadaptasikan sesuai dengan rekomendasi dari tenaga ahli terkait seperti dokter perusahaan</t>
  </si>
  <si>
    <t>sebagian besar pekerja menyatakan tidak puas dan tidak nyaman dalam melaksanakan pekerjaan yang ditugaskan kepadanya, sehingga menghambat kinerjanya dalam penerapan KP</t>
  </si>
  <si>
    <t>sebagian besar pekerja menyatakan kurang cukup puas dan kurang cukup nyaman dalam melaksanakan pekerjaan yang ditugaskan kepadanya, sehingga menghambat kinerjanya dalam penerapan KP</t>
  </si>
  <si>
    <t>sebagian besar pekerja menyatakan cukup puas dan nyaman dalam melaksanakan pekerjaan yang ditugaskan kepadanya. Pekerja menyatakan kesesuaian antara nilai balas jasa kerja pekerja yang diberikan dengan tingkat nilai balas jasa yang diharapkan pekerja (finasial maupun non finansial)</t>
  </si>
  <si>
    <t>sebagian besar pekerja menyatakan puas, nyaman, dan sejahtera dalam melaksanakan pekerjaan yang ditugaskan kepadanya</t>
  </si>
  <si>
    <t>sebagian besar pekerja menyatakan sangat puas, nyaman, dan sejahtera dalam melaksanakan pekerjaaan yang ditugaskan kepadanya, telah mendukung kinerja yang baik dalam KP</t>
  </si>
  <si>
    <t>perusahaan tidak melakukan proses formal perihal manajemen perubahan dan modifikasi atas perancangan dan rekayasa yang mempunyai risiko KP dan/atau mempunyai implikasi terhadap ketentuan peraturan perunndang-undangan</t>
  </si>
  <si>
    <t>perusahaan melakukan manajemen perubahan apabila terjadi perubahan dan modifikasi pada SPIP hanya jika ada pengawasan dari eksternal</t>
  </si>
  <si>
    <t>perusahaan melakkan manajemen perubahan apabil terjadi perubahan dan modifikasi pada SPIP sesuai dengan rencana  kajian teknis yang tertulis pada RKAB yang diberikan pemerintah</t>
  </si>
  <si>
    <t>perusahaan merencanakan manajemen perubahan secara proaktif berdasarkan hasil research and development terhadap peluang peningkatan kinerja KP</t>
  </si>
  <si>
    <t>perusahaan melakukan manajemen perubbahan secara berkelanjutan dan melibatkan seluruh unsur di perusahaan sehingga menghasilkan perubahan proses yang dapat dijadikan sebagai kekayaan intelektual perusahaan dan keunggulan kompetitif perusahaan</t>
  </si>
  <si>
    <t>manajemen perubahan tidak berkontribusi kepada peningkatan kinerja KP</t>
  </si>
  <si>
    <t>manajemen perubahan memberikan kontribusi untuk penyelesaian permasalahan/ kasus spesifik terkait aspek KP yang telah teridenifikasi sebelumnya</t>
  </si>
  <si>
    <t>manajemen perubahan dilakukan dengan tepat sehingga mampu berkontribusi untuk menyelesaikan permasalahan KP secara umum dan meningkatkan kinerja aspek KP</t>
  </si>
  <si>
    <t>manajemen perubahan dilakukan dengan tepat sehingga memberikan manfaat untuk peningkatan kinerja aspek KP dan aspek keekonomian (perusahaan menjadi lebih efisien dan kompetitif)</t>
  </si>
  <si>
    <t xml:space="preserve">manajemen perubahan dilakukan dengan tepat sehingga memberikan manfaat untuk peningkatan kinerja seluruh aspek kaidah teknik pertambangan yang baik dan aspek keekonomian </t>
  </si>
  <si>
    <t>perusahaan tidak memiliki kesiapan dan cenderung resisten (tidak memiliki kemauan untuk berubah) dalam merespon tantangan perubahan yang datang dari luar perusahaan</t>
  </si>
  <si>
    <t>perusahaan lambat dalam merespon tantangan perubahan yang datang dari luar perusahaan dan respon yang dijalankan tidak tepat dalam menjawab tantangan yang ada</t>
  </si>
  <si>
    <t>perusahaan mampu merespon tantangan perubahan yang datang dari luar perusahaan dengan cepat dan tepat, namun masih berfokus pada penyelesaian masalah</t>
  </si>
  <si>
    <t>perusahaan mampu merespon tantangan perubahan yang datang dari luar perusahaan dengan cepat dan tepat serta memiliki kemampuan untuk mendekteksi dan mengatasi gejala awal (early warning)</t>
  </si>
  <si>
    <t>perusahaan telah memiliki kemampuan untuk mendeteksi dan mengatasi gejala awal (early warning) dan melakukan tinjauan rutin dan peningkatan berkelanjutan terhadap kelayakan sistem manajemen dan sumberdaya perusahaan</t>
  </si>
  <si>
    <t>nilai rata-rata hasil audit sub sub elemen IV.4.5 dalam 2 tahun terakhir sebesar 0/4</t>
  </si>
  <si>
    <t>nilai rata-rata hasil audit sub sub elemen IV.4.5 dalam 2 tahun terakhir sebesar 0.1/4 s.d 2/4</t>
  </si>
  <si>
    <t>nilai rata-rata hasil audit sub sub elemen IV.4.5 dalam 2 tahun terakhir sebesar 2.1/4 s.d. 3/4</t>
  </si>
  <si>
    <t>nilai rata-rata hasil audit sub sub elemen IV.4.5 dalam 2 tahun terakhir sebesar 3.1/4 s.d. 3.9/4</t>
  </si>
  <si>
    <t>nilai rata-rata hasil audit sub sub elemen IV.4.5 dalam 2 tahun terakhir sebesar 4/4</t>
  </si>
  <si>
    <t>nilai rata-rata hasil audit sub sub elemen IV.6.2 dalam 2 tahun terakhir sebesar 0/4</t>
  </si>
  <si>
    <t>nilai rata-rata hasil audit sub sub elemen IV.6.2 dalam 2 tahun terakhir sebesar 0.1/4 s.d. 2/4</t>
  </si>
  <si>
    <t>nilai rata-rata hasil audit sub sub elemen IV.6.2 dalam 2 tahun terakhir sebesar 2.1/4 s.d. 3/4</t>
  </si>
  <si>
    <t>nilai rata-rata hasil audit sub sub elemen IV.6.2 dalam 2 tahun terakhir sebesar 3.1/4 s.d. 3.9/4</t>
  </si>
  <si>
    <t>nilai rata-rata hasil audit sub sub elemen IV.6.2 dalam 2 tahun terakhir sebesar 4/4</t>
  </si>
  <si>
    <t>nilai rata-rata hasil audit sub sub elemen III.8 dalam 2 tahun terakhir sebesar 0/4</t>
  </si>
  <si>
    <t>nilai rata-rata hasil audit sub sub elemen IV.9 dalam 2 tahun terakhir sebesar 0/3</t>
  </si>
  <si>
    <t>nilai rata-rata hasil audit sub sub elemen III.8 dalam 2 tahun terakhir sebesar 0.1/4 s.d. 2/4</t>
  </si>
  <si>
    <t>nilai rata-rata hasil audit sub sub elemen III.8 dalam 2 tahun terakhir sebesar 2.1/4 s.d. 3/4</t>
  </si>
  <si>
    <t>nilai rata-rata hasil audit sub sub elemen III.8 dalam 2 tahun terakhir sebesar 3.1/4 s.d. 3.9/4</t>
  </si>
  <si>
    <t>nilai rata-rata hasil audit sub sub elemen III.8 dalam 2 tahun terakhir sebesar 4/4</t>
  </si>
  <si>
    <t>nilai rata-rata hasil audit sub sub elemen IV.9 dalam 2 tahun terakhir sebesar 0.1/3 s.d 2/3</t>
  </si>
  <si>
    <t>nilai rata-rata hasil audit sub sub elemen IV.9 dalam 2 tahun terakhir sebesar 2.1/3 s.d 2.4/3</t>
  </si>
  <si>
    <t>nilai rata-rata hasil audit sub sub elemen IV.9 dalam 2 tahun terakhir sebesar 2.5/3 s.d. 2.9/3</t>
  </si>
  <si>
    <t>nilai rata-rata hasil audit sub sub elemen IV.9 dalam 2 tahun terakhir sebesar 3/3</t>
  </si>
  <si>
    <t>nilai rata-rata audit sub sub elemen IV.8.1 dalam 2 tahun terakhir 0/2</t>
  </si>
  <si>
    <t>nilai rata-rata audit sub sub elemen IV.8.2 dalam 2 tahun terakhir 0/2</t>
  </si>
  <si>
    <t>nilai rata-rata audit sub sub elemen IV.8.3 dalam 2 tahun terakhir 0/2</t>
  </si>
  <si>
    <t>nilai rata-rata audit sub sub elemen IV.8.1 dalam 2 tahun terakhir 0.5/2 s.d. 1/2</t>
  </si>
  <si>
    <t>nilai rata-rata audit sub sub elemen IV.8.1 dalam 2 tahun terakhir 1.1/2 s.d 1.5/2</t>
  </si>
  <si>
    <t>nilai rata-rata audit sub sub elemen IV.8.1 dalam 2 tahun terakhir 1.5/2 s.d. 1.9/2</t>
  </si>
  <si>
    <t>nilai rata-rata audit sub sub elemen IV.8.1 dalam 2 tahun terakhir 2/2</t>
  </si>
  <si>
    <t>nilai rata-rata audit sub sub elemen IV.8.2 dalam 2 tahun terakhir 0.5/2 s.d. 1/2</t>
  </si>
  <si>
    <t>nilai rata-rata audit sub sub elemen IV.8.3 dalam 2 tahun terakhir 0.5/2 s.d. 1/2</t>
  </si>
  <si>
    <t>nilai rata-rata audit sub sub elemen IV.8.2 dalam 2 tahun terakhir 1.1/2 s.d 1.5/2</t>
  </si>
  <si>
    <t>nilai rata-rata audit sub sub elemen IV.8.3 dalam 2 tahun terakhir 1.1/2 s.d 1.5/2</t>
  </si>
  <si>
    <t>nilai rata-rata audit sub sub elemen IV.8.2 dalam 2 tahun terakhir 1.5/2 s.d. 1.9/2</t>
  </si>
  <si>
    <t>nilai rata-rata audit sub sub elemen IV.8.3 dalam 2 tahun terakhir 1.5/2 s.d. 1.9/2</t>
  </si>
  <si>
    <t>nilai rata-rata audit sub sub elemen IV.8.2 dalam 2 tahun terakhir 2/2</t>
  </si>
  <si>
    <t>nilai rata-rata audit sub sub elemen IV.8.3 dalam 2 tahun terakhir 2/2</t>
  </si>
  <si>
    <t>nilai rata-rata hasil audit SMKP elemen VI dalam 2 tahun terakhir 0%</t>
  </si>
  <si>
    <t>nilai rata-rata hasil audit SMKP elemen VI dalam 2 tahun terakhir 0.1-1%</t>
  </si>
  <si>
    <t>nilai rata-rata hasil audit SMKP elemen VI dalam 2 tahun terakhir 1.1 - 2%</t>
  </si>
  <si>
    <t>nilai rata-rata hasil audit SMKP elemen VI dalam 2 tahun terakhir 2.1 - 2.9%</t>
  </si>
  <si>
    <t>nilai rata-rata hasil audit SMKP elemen VI dalam 2 tahun terakhir 3%</t>
  </si>
  <si>
    <t>perusahaan belum memiliki tata cara kerja baku operasional pertambangan dan formulir perekaman yang terkontrol melalui sistem dokumentasi perusahaan melalui SMKP perusahaan mulai menyiapkan dokumen dan rekaman hanya pada saat dilakukan audit dan/atau pengawasan dari eksternal</t>
  </si>
  <si>
    <t>perusahaan telah memiliki tata cara kerja baku operasional pertambangan dan formulir perekaman, namun belum memiliki arsitektur pengelolaan dokumentasi aspek KP yang terintegrasi dalam SMKP</t>
  </si>
  <si>
    <t>manajemen perusahaan telah melakukan penetapan hierarki dan level dokumentasi dan asas penaatannya (sentralisasi/desentralisasi/kombinasi) yang terintegrasi dalam SMKP</t>
  </si>
  <si>
    <t>penetapan hierarki dan level dokumentasi dan asas penataaannya dilakukan oleh manajemen perusahaan dengan mempertimbangkan skala, kompleksitas usaha, karakteristik dan profil risiko, sumber daya, budaya, dan kebutuhan organisasi</t>
  </si>
  <si>
    <t xml:space="preserve">pengembangan dokumentasi KP dalam SMKP telah seseuai dengan skala kompleksitas usaha, karakteristik dan profil risiko, sumberdaya, budaya, dan kebutuhan organisasi, dengan melibatkan pemangku kepentingan, serta memenuhi persyaratan perundangan </t>
  </si>
  <si>
    <t>perusahaan belum memiliki proses formal untuk manajemen informasi KP</t>
  </si>
  <si>
    <t>perusahaan telah mengidentifikasi, mengelola, menyimpan informasi kepada pekerja secara terpusat. Data rekaman KP telah dikelola menjadi informasi</t>
  </si>
  <si>
    <t>perusahaan aktif mengumpulkan pekerja melalui pertemuan, rapat, diskusi, dan lain lain secara regular, untuk mendiseminasikan pengetahuan yang terdokumentasi (explicit knowledge) dan pengetahuan yang berbentuk pengalaman, pemahaman, maupun petunjuk praktis dari individu yang tidak terdokumentasi (tacit knowledge) berdasarkan data rekaman KP yang telah dianalisis</t>
  </si>
  <si>
    <t>perusahaan mampu secara efektif mengaplikasikan aset pengetahuan. Rekaman KP dianalis menjadi sebuah informasi, yang kemduian dianalisis lanjut dan diterapkan sehingga menjadi pengetahuan. Pengetahuan dibangun oleh organisasi melalui proses pemerolhan, pendisitribusian, kolaborasi dan komunikasi serta pencipataan pengetahuan baru</t>
  </si>
  <si>
    <t>perusahaan telah memiliki infomasi KP yang telah dikonfirmasi akurat dan selalu tersedia untuk membantu pekerja melakukan pekerjaan dengan selamat. Pengetahuan dianalisis dan diterapkan sehingga memberikan panduan bagi pekerja tambang menjadi bijaksana dalam pengelolaan KP. kemampuan inteligensi bisnis dalam pengumpulan, penyimpanan, dan analisis data KP dari operasional (enterprise intelligence) dalam aspek KP telah dikembangkan dengan sangat memadai</t>
  </si>
  <si>
    <t xml:space="preserve">Keterangan </t>
  </si>
  <si>
    <t>Dokumen Bukti</t>
  </si>
  <si>
    <t>tidak ada perencanaan pengawasan KP</t>
  </si>
  <si>
    <t>pengawasan KP difokuskan untuk pekerjaan yang telah pernah terjadi kasus KP di masa lampau</t>
  </si>
  <si>
    <t>pengawasan KP dilakukan pada setiap area dan/atau kegiatan operasional yang dilakukan, namun belum terdapat kebutuhan pengawas</t>
  </si>
  <si>
    <t>pengawasan KP dilakukan secara berjenjang sesuai tingkatan pengawas pada setiap area dan/atau kegiatan operasional yang dilakukan</t>
  </si>
  <si>
    <t>jumlah pengawasa dan layer pengawasan KP telah ditentukan dengan mempertimbangkan jumlah dan jenis aktivitas yang diawasi, lingkup area dan obyek yang diawasi, jumlah entitas (perusahaan) yang diawasi, shift kerja, dan frekuensi pelaksanaan</t>
  </si>
  <si>
    <t>pengawas tidak melakukan inspeksi, pemeriksaan, dan pengujian secara terencana dan tidak terencana</t>
  </si>
  <si>
    <t>realisasi inspeksi, pemeriksaan, pengujian oleh pengawas sebesar &lt; 70% dari target</t>
  </si>
  <si>
    <t>realisasi inspeksi, pemeriksaan, pengujian oleh pengawas sebesar 70-79% dari target</t>
  </si>
  <si>
    <t>realisasi inspeksi, pemeriksaan, pengujian oleh pengawas sebesar 80-99% dari target</t>
  </si>
  <si>
    <t>realisasi inspeksi, pemeriksaan, pengujian oleh pengawas sebesar 100% dari target</t>
  </si>
  <si>
    <t>1.2.7 Peran Pekerja Non Pengawas dalam Manajemen Risiko KP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</si>
</sst>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11"/>
      <name val="Calibri"/>
      <family val="2"/>
      <scheme val="minor"/>
    </font>
    <font>
      <b/>
      <sz val="14"/>
      <color theme="1"/>
      <name val="Calibri"/>
      <family val="2"/>
      <scheme val="minor"/>
    </font>
    <font>
      <b/>
      <sz val="11"/>
      <name val="Calibri"/>
      <family val="2"/>
      <scheme val="minor"/>
    </font>
    <font>
      <sz val="11"/>
      <color rgb="FFFF0000"/>
      <name val="Calibri"/>
      <family val="2"/>
      <scheme val="minor"/>
    </font>
    <font>
      <sz val="11"/>
      <color theme="1"/>
      <name val="Calibri"/>
      <family val="2"/>
      <scheme val="minor"/>
    </font>
    <font>
      <b/>
      <sz val="11"/>
      <color theme="1"/>
      <name val="Calibri"/>
      <family val="2"/>
    </font>
    <font>
      <b/>
      <sz val="11"/>
      <name val="Calibri"/>
      <family val="2"/>
    </font>
    <font>
      <sz val="11"/>
      <name val="Calibri"/>
      <family val="2"/>
    </font>
    <font>
      <sz val="11"/>
      <color theme="0"/>
      <name val="Calibri"/>
      <family val="2"/>
    </font>
    <font>
      <b/>
      <sz val="11"/>
      <color theme="0"/>
      <name val="Calibri"/>
      <family val="2"/>
    </font>
    <font>
      <b/>
      <sz val="14"/>
      <name val="Calibri"/>
      <family val="2"/>
      <scheme val="minor"/>
    </font>
  </fonts>
  <fills count="8">
    <fill>
      <patternFill patternType="none"/>
    </fill>
    <fill>
      <patternFill patternType="gray125"/>
    </fill>
    <fill>
      <patternFill patternType="solid">
        <fgColor theme="2"/>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theme="4"/>
      </left>
      <right/>
      <top style="thin">
        <color theme="4"/>
      </top>
      <bottom/>
      <diagonal/>
    </border>
    <border>
      <left style="thin">
        <color theme="4"/>
      </left>
      <right/>
      <top style="thin">
        <color theme="4"/>
      </top>
      <bottom style="thin">
        <color theme="4"/>
      </bottom>
      <diagonal/>
    </border>
  </borders>
  <cellStyleXfs count="2">
    <xf numFmtId="0" fontId="0" fillId="0" borderId="0"/>
    <xf numFmtId="9" fontId="6" fillId="0" borderId="0" applyFont="0" applyFill="0" applyBorder="0" applyAlignment="0" applyProtection="0"/>
  </cellStyleXfs>
  <cellXfs count="130">
    <xf numFmtId="0" fontId="0" fillId="0" borderId="0" xfId="0"/>
    <xf numFmtId="0" fontId="0" fillId="0" borderId="0" xfId="0" applyAlignment="1">
      <alignment wrapText="1"/>
    </xf>
    <xf numFmtId="0" fontId="0" fillId="0" borderId="0" xfId="0" applyAlignment="1">
      <alignment vertical="top" wrapText="1"/>
    </xf>
    <xf numFmtId="0" fontId="1" fillId="3" borderId="0" xfId="0" applyFont="1" applyFill="1" applyAlignment="1">
      <alignment vertical="top" wrapText="1"/>
    </xf>
    <xf numFmtId="0" fontId="2" fillId="0" borderId="0" xfId="0" applyFont="1" applyAlignment="1">
      <alignment vertical="top" wrapText="1"/>
    </xf>
    <xf numFmtId="0" fontId="0" fillId="0" borderId="0" xfId="0" applyAlignment="1">
      <alignment vertical="center"/>
    </xf>
    <xf numFmtId="0" fontId="0" fillId="0" borderId="0" xfId="0" applyAlignment="1">
      <alignment horizontal="center" vertical="center"/>
    </xf>
    <xf numFmtId="2" fontId="1" fillId="2" borderId="0" xfId="0" applyNumberFormat="1" applyFont="1" applyFill="1" applyAlignment="1">
      <alignment horizontal="center" vertical="center"/>
    </xf>
    <xf numFmtId="0" fontId="1" fillId="2" borderId="0" xfId="0" applyFont="1" applyFill="1" applyAlignment="1">
      <alignment vertical="center"/>
    </xf>
    <xf numFmtId="0" fontId="1" fillId="2" borderId="0" xfId="0" applyFont="1" applyFill="1" applyAlignment="1">
      <alignment vertical="center" wrapText="1"/>
    </xf>
    <xf numFmtId="0" fontId="0" fillId="2" borderId="0" xfId="0" applyFill="1" applyAlignment="1">
      <alignment horizontal="left" vertical="center"/>
    </xf>
    <xf numFmtId="0" fontId="1" fillId="2" borderId="0" xfId="0" applyFont="1" applyFill="1" applyAlignment="1">
      <alignment horizontal="left" vertical="center" wrapText="1"/>
    </xf>
    <xf numFmtId="2" fontId="0" fillId="0" borderId="0" xfId="0" applyNumberFormat="1" applyAlignment="1">
      <alignment horizontal="center" vertical="center"/>
    </xf>
    <xf numFmtId="2" fontId="4" fillId="0" borderId="0" xfId="0" applyNumberFormat="1" applyFont="1" applyAlignment="1">
      <alignment horizontal="center" vertical="center"/>
    </xf>
    <xf numFmtId="2" fontId="2" fillId="0" borderId="0" xfId="0" applyNumberFormat="1" applyFont="1" applyAlignment="1">
      <alignment horizontal="center" vertical="center"/>
    </xf>
    <xf numFmtId="2" fontId="0" fillId="2" borderId="0" xfId="0" applyNumberFormat="1" applyFill="1" applyAlignment="1">
      <alignment horizontal="center" vertical="center"/>
    </xf>
    <xf numFmtId="0" fontId="1" fillId="3" borderId="0" xfId="0" applyFont="1" applyFill="1" applyAlignment="1">
      <alignment horizontal="left" vertical="center" wrapText="1"/>
    </xf>
    <xf numFmtId="2" fontId="1" fillId="3" borderId="0" xfId="0" applyNumberFormat="1" applyFont="1" applyFill="1" applyAlignment="1">
      <alignment horizontal="left" vertical="center" wrapText="1"/>
    </xf>
    <xf numFmtId="0" fontId="0" fillId="2" borderId="0" xfId="0" applyFill="1" applyAlignment="1">
      <alignment vertical="center"/>
    </xf>
    <xf numFmtId="0" fontId="0" fillId="2" borderId="0" xfId="0" applyFill="1"/>
    <xf numFmtId="0" fontId="1" fillId="2" borderId="0" xfId="0" applyFont="1" applyFill="1" applyAlignment="1">
      <alignment horizontal="left" vertical="center"/>
    </xf>
    <xf numFmtId="0" fontId="0" fillId="0" borderId="0" xfId="0" applyAlignment="1">
      <alignment vertical="top"/>
    </xf>
    <xf numFmtId="0" fontId="1" fillId="3" borderId="0" xfId="0" applyFont="1" applyFill="1" applyAlignment="1">
      <alignment vertical="top"/>
    </xf>
    <xf numFmtId="2" fontId="4" fillId="0" borderId="0" xfId="0" applyNumberFormat="1" applyFont="1" applyAlignment="1">
      <alignment horizontal="center" vertical="top" wrapText="1"/>
    </xf>
    <xf numFmtId="0" fontId="5" fillId="0" borderId="0" xfId="0" applyFont="1" applyAlignment="1">
      <alignment vertical="top" wrapText="1"/>
    </xf>
    <xf numFmtId="0" fontId="1" fillId="3" borderId="0" xfId="0" applyFont="1" applyFill="1" applyAlignment="1">
      <alignment horizontal="left" vertical="top"/>
    </xf>
    <xf numFmtId="0" fontId="1" fillId="3" borderId="0" xfId="0" applyFont="1" applyFill="1" applyAlignment="1">
      <alignment horizontal="left" vertical="top" wrapText="1"/>
    </xf>
    <xf numFmtId="0" fontId="0" fillId="0" borderId="0" xfId="0" applyAlignment="1">
      <alignment horizontal="left" vertical="top" wrapText="1"/>
    </xf>
    <xf numFmtId="2" fontId="0" fillId="0" borderId="0" xfId="0" applyNumberFormat="1" applyAlignment="1">
      <alignment horizontal="left" vertical="top" wrapText="1"/>
    </xf>
    <xf numFmtId="0" fontId="0" fillId="0" borderId="0" xfId="0" applyAlignment="1">
      <alignment horizontal="left" vertical="top"/>
    </xf>
    <xf numFmtId="2" fontId="5" fillId="0" borderId="0" xfId="0" applyNumberFormat="1" applyFont="1" applyAlignment="1">
      <alignment horizontal="left" vertical="top" wrapText="1"/>
    </xf>
    <xf numFmtId="0" fontId="5" fillId="0" borderId="0" xfId="0" applyFont="1" applyAlignment="1">
      <alignment horizontal="left" vertical="top" wrapText="1"/>
    </xf>
    <xf numFmtId="0" fontId="7" fillId="0" borderId="0" xfId="0" applyFont="1"/>
    <xf numFmtId="0" fontId="8" fillId="5" borderId="1" xfId="0" applyFont="1" applyFill="1" applyBorder="1" applyAlignment="1">
      <alignment horizontal="center" vertical="center"/>
    </xf>
    <xf numFmtId="0" fontId="8" fillId="5" borderId="2" xfId="0" applyFont="1" applyFill="1" applyBorder="1" applyAlignment="1">
      <alignment horizontal="center" vertical="center"/>
    </xf>
    <xf numFmtId="0" fontId="8" fillId="5" borderId="3" xfId="0" applyFont="1" applyFill="1" applyBorder="1" applyAlignment="1">
      <alignment horizontal="center" vertical="center" wrapText="1"/>
    </xf>
    <xf numFmtId="9" fontId="0" fillId="0" borderId="4" xfId="0" applyNumberFormat="1" applyBorder="1"/>
    <xf numFmtId="0" fontId="0" fillId="0" borderId="5" xfId="0" applyBorder="1" applyAlignment="1">
      <alignment horizontal="center" vertical="center"/>
    </xf>
    <xf numFmtId="9" fontId="0" fillId="0" borderId="5" xfId="1" applyFont="1" applyBorder="1" applyAlignment="1">
      <alignment horizontal="center" vertical="center"/>
    </xf>
    <xf numFmtId="0" fontId="0" fillId="0" borderId="6" xfId="0" applyBorder="1" applyAlignment="1">
      <alignment horizontal="center" vertical="center"/>
    </xf>
    <xf numFmtId="0" fontId="7" fillId="5" borderId="7"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0" fillId="0" borderId="0" xfId="0" applyAlignment="1">
      <alignment horizontal="center" vertical="center" wrapText="1"/>
    </xf>
    <xf numFmtId="0" fontId="0" fillId="0" borderId="8" xfId="0" applyBorder="1"/>
    <xf numFmtId="0" fontId="1" fillId="0" borderId="7" xfId="0" applyFont="1" applyBorder="1" applyAlignment="1">
      <alignment horizontal="right" vertical="center"/>
    </xf>
    <xf numFmtId="9" fontId="0" fillId="0" borderId="7" xfId="1" applyFont="1" applyBorder="1" applyAlignment="1">
      <alignment horizontal="right"/>
    </xf>
    <xf numFmtId="9" fontId="0" fillId="0" borderId="7" xfId="0" applyNumberFormat="1" applyBorder="1" applyAlignment="1">
      <alignment horizontal="right"/>
    </xf>
    <xf numFmtId="0" fontId="0" fillId="0" borderId="9" xfId="0" applyBorder="1"/>
    <xf numFmtId="9" fontId="0" fillId="0" borderId="0" xfId="1" applyFont="1" applyAlignment="1">
      <alignment horizontal="center"/>
    </xf>
    <xf numFmtId="0" fontId="0" fillId="0" borderId="0" xfId="0" applyAlignment="1">
      <alignment horizontal="center"/>
    </xf>
    <xf numFmtId="0" fontId="0" fillId="7" borderId="0" xfId="0" applyFill="1"/>
    <xf numFmtId="0" fontId="7" fillId="7" borderId="0" xfId="0" applyFont="1" applyFill="1" applyAlignment="1">
      <alignment horizontal="right"/>
    </xf>
    <xf numFmtId="9" fontId="7" fillId="7" borderId="0" xfId="1" applyFont="1" applyFill="1" applyAlignment="1">
      <alignment horizontal="right"/>
    </xf>
    <xf numFmtId="0" fontId="10" fillId="0" borderId="0" xfId="0" applyFont="1"/>
    <xf numFmtId="0" fontId="10" fillId="0" borderId="0" xfId="0" applyFont="1" applyAlignment="1">
      <alignment horizontal="center" vertical="center"/>
    </xf>
    <xf numFmtId="0" fontId="11" fillId="0" borderId="0" xfId="0" applyFont="1"/>
    <xf numFmtId="9" fontId="10" fillId="0" borderId="0" xfId="1" applyFont="1" applyFill="1" applyBorder="1" applyAlignment="1">
      <alignment horizontal="center" vertical="center"/>
    </xf>
    <xf numFmtId="9" fontId="10" fillId="0" borderId="0" xfId="0" applyNumberFormat="1" applyFont="1" applyAlignment="1">
      <alignment horizontal="center" vertical="center"/>
    </xf>
    <xf numFmtId="0" fontId="9" fillId="0" borderId="0" xfId="0" applyFont="1"/>
    <xf numFmtId="2" fontId="1" fillId="3" borderId="0" xfId="0" applyNumberFormat="1" applyFont="1" applyFill="1" applyAlignment="1">
      <alignment vertical="top" wrapText="1"/>
    </xf>
    <xf numFmtId="0" fontId="2" fillId="0" borderId="0" xfId="0" applyFont="1"/>
    <xf numFmtId="0" fontId="4" fillId="3" borderId="0" xfId="0" applyFont="1" applyFill="1" applyAlignment="1">
      <alignment wrapText="1"/>
    </xf>
    <xf numFmtId="0" fontId="4" fillId="3" borderId="0" xfId="0" applyFont="1" applyFill="1"/>
    <xf numFmtId="0" fontId="4" fillId="3" borderId="0" xfId="0" applyFont="1" applyFill="1" applyAlignment="1">
      <alignment vertical="top" wrapText="1"/>
    </xf>
    <xf numFmtId="0" fontId="4" fillId="3" borderId="0" xfId="0" applyFont="1" applyFill="1" applyAlignment="1">
      <alignment horizontal="center" vertical="center"/>
    </xf>
    <xf numFmtId="2" fontId="4" fillId="3" borderId="0" xfId="0" applyNumberFormat="1" applyFont="1" applyFill="1" applyAlignment="1">
      <alignment horizontal="center" vertical="center"/>
    </xf>
    <xf numFmtId="2" fontId="4" fillId="3" borderId="0" xfId="0" applyNumberFormat="1" applyFont="1" applyFill="1"/>
    <xf numFmtId="0" fontId="2" fillId="0" borderId="0" xfId="0" applyFont="1" applyAlignment="1">
      <alignment horizontal="center" vertical="center"/>
    </xf>
    <xf numFmtId="0" fontId="4" fillId="2" borderId="0" xfId="0" applyFont="1" applyFill="1" applyAlignment="1">
      <alignment horizontal="center" vertical="center"/>
    </xf>
    <xf numFmtId="2" fontId="4" fillId="2" borderId="0" xfId="0" applyNumberFormat="1" applyFont="1" applyFill="1" applyAlignment="1">
      <alignment horizontal="center" vertical="center"/>
    </xf>
    <xf numFmtId="0" fontId="4" fillId="2" borderId="0" xfId="0" applyFont="1" applyFill="1" applyAlignment="1">
      <alignment vertical="center"/>
    </xf>
    <xf numFmtId="0" fontId="2" fillId="0" borderId="0" xfId="0" applyFont="1" applyAlignment="1">
      <alignment vertical="center"/>
    </xf>
    <xf numFmtId="0" fontId="4" fillId="2" borderId="0" xfId="0" applyFont="1" applyFill="1" applyAlignment="1">
      <alignment vertical="center" wrapText="1"/>
    </xf>
    <xf numFmtId="0" fontId="2" fillId="2" borderId="0" xfId="0" applyFont="1" applyFill="1" applyAlignment="1">
      <alignment horizontal="left" vertical="center"/>
    </xf>
    <xf numFmtId="0" fontId="4" fillId="4" borderId="0" xfId="0" applyFont="1" applyFill="1" applyAlignment="1">
      <alignment horizontal="center" vertical="center"/>
    </xf>
    <xf numFmtId="2" fontId="4" fillId="4" borderId="0" xfId="0" applyNumberFormat="1" applyFont="1" applyFill="1" applyAlignment="1">
      <alignment horizontal="center" vertical="center"/>
    </xf>
    <xf numFmtId="0" fontId="4" fillId="4" borderId="0" xfId="0" applyFont="1" applyFill="1" applyAlignment="1">
      <alignment horizontal="left" vertical="center"/>
    </xf>
    <xf numFmtId="0" fontId="2" fillId="0" borderId="0" xfId="0" applyFont="1" applyAlignment="1">
      <alignment wrapText="1"/>
    </xf>
    <xf numFmtId="0" fontId="0" fillId="2" borderId="0" xfId="0" applyFill="1" applyAlignment="1">
      <alignment vertical="top"/>
    </xf>
    <xf numFmtId="0" fontId="0" fillId="2" borderId="0" xfId="0" applyFill="1" applyAlignment="1">
      <alignment vertical="top" wrapText="1"/>
    </xf>
    <xf numFmtId="0" fontId="0" fillId="2" borderId="0" xfId="0" applyFill="1" applyAlignment="1">
      <alignment horizontal="left" vertical="top"/>
    </xf>
    <xf numFmtId="2" fontId="4" fillId="2" borderId="0" xfId="0" applyNumberFormat="1" applyFont="1" applyFill="1" applyAlignment="1">
      <alignment horizontal="left" vertical="top" wrapText="1"/>
    </xf>
    <xf numFmtId="2" fontId="0" fillId="2" borderId="0" xfId="0" applyNumberFormat="1" applyFill="1" applyAlignment="1">
      <alignment horizontal="left" vertical="top" wrapText="1"/>
    </xf>
    <xf numFmtId="0" fontId="0" fillId="2" borderId="0" xfId="0" applyFill="1" applyAlignment="1">
      <alignment horizontal="left" vertical="top" wrapText="1"/>
    </xf>
    <xf numFmtId="2" fontId="1" fillId="2" borderId="0" xfId="0" applyNumberFormat="1" applyFont="1" applyFill="1" applyAlignment="1">
      <alignment horizontal="left" vertical="top" wrapText="1"/>
    </xf>
    <xf numFmtId="0" fontId="2" fillId="0" borderId="0" xfId="0" applyFont="1" applyAlignment="1">
      <alignment horizontal="left" vertical="top" wrapText="1"/>
    </xf>
    <xf numFmtId="0" fontId="0" fillId="6" borderId="0" xfId="0" applyFill="1" applyAlignment="1">
      <alignment vertical="top" wrapText="1"/>
    </xf>
    <xf numFmtId="0" fontId="2" fillId="6" borderId="0" xfId="0" applyFont="1" applyFill="1" applyAlignment="1">
      <alignment horizontal="left" vertical="top" wrapText="1"/>
    </xf>
    <xf numFmtId="2" fontId="2" fillId="6" borderId="0" xfId="0" applyNumberFormat="1" applyFont="1" applyFill="1" applyAlignment="1">
      <alignment horizontal="left" vertical="top" wrapText="1"/>
    </xf>
    <xf numFmtId="0" fontId="5" fillId="0" borderId="0" xfId="0" applyFont="1" applyAlignment="1">
      <alignment horizontal="left" vertical="top"/>
    </xf>
    <xf numFmtId="0" fontId="2" fillId="2" borderId="7" xfId="0" applyFont="1" applyFill="1" applyBorder="1" applyAlignment="1" applyProtection="1">
      <alignment vertical="top" wrapText="1"/>
      <protection locked="0"/>
    </xf>
    <xf numFmtId="2" fontId="4" fillId="0" borderId="0" xfId="0" applyNumberFormat="1" applyFont="1" applyAlignment="1" applyProtection="1">
      <alignment horizontal="center" vertical="center"/>
      <protection locked="0"/>
    </xf>
    <xf numFmtId="2" fontId="0" fillId="0" borderId="0" xfId="0" applyNumberFormat="1" applyAlignment="1" applyProtection="1">
      <alignment horizontal="center" vertical="center"/>
      <protection locked="0"/>
    </xf>
    <xf numFmtId="0" fontId="0" fillId="0" borderId="0" xfId="0" applyProtection="1">
      <protection locked="0"/>
    </xf>
    <xf numFmtId="0" fontId="0" fillId="0" borderId="0" xfId="0" applyAlignment="1" applyProtection="1">
      <alignment wrapText="1"/>
      <protection locked="0"/>
    </xf>
    <xf numFmtId="2" fontId="1" fillId="0" borderId="0" xfId="0" applyNumberFormat="1" applyFont="1" applyAlignment="1" applyProtection="1">
      <alignment horizontal="center" vertical="center"/>
      <protection locked="0"/>
    </xf>
    <xf numFmtId="0" fontId="0" fillId="2" borderId="7" xfId="0" applyFill="1" applyBorder="1" applyAlignment="1" applyProtection="1">
      <alignment horizontal="right"/>
      <protection locked="0"/>
    </xf>
    <xf numFmtId="0" fontId="0" fillId="2" borderId="7" xfId="0" applyFill="1" applyBorder="1" applyProtection="1">
      <protection locked="0"/>
    </xf>
    <xf numFmtId="0" fontId="0" fillId="2" borderId="0" xfId="0" applyFill="1" applyAlignment="1" applyProtection="1">
      <alignment vertical="top"/>
      <protection locked="0"/>
    </xf>
    <xf numFmtId="0" fontId="0" fillId="0" borderId="0" xfId="0" applyAlignment="1" applyProtection="1">
      <alignment horizontal="center" vertical="top"/>
      <protection locked="0"/>
    </xf>
    <xf numFmtId="0" fontId="0" fillId="2" borderId="0" xfId="0" applyFill="1" applyAlignment="1" applyProtection="1">
      <alignment horizontal="center" vertical="top"/>
      <protection locked="0"/>
    </xf>
    <xf numFmtId="0" fontId="0" fillId="2" borderId="0" xfId="0" applyFill="1" applyProtection="1">
      <protection locked="0"/>
    </xf>
    <xf numFmtId="0" fontId="4" fillId="0" borderId="0" xfId="0" applyFont="1" applyAlignment="1">
      <alignment horizontal="left" vertical="top" wrapText="1"/>
    </xf>
    <xf numFmtId="0" fontId="12" fillId="0" borderId="0" xfId="0" applyFont="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left" wrapText="1"/>
    </xf>
    <xf numFmtId="2" fontId="2" fillId="2" borderId="7" xfId="0" applyNumberFormat="1" applyFont="1" applyFill="1" applyBorder="1" applyAlignment="1" applyProtection="1">
      <alignment horizontal="center" vertical="center"/>
      <protection locked="0"/>
    </xf>
    <xf numFmtId="0" fontId="2" fillId="0" borderId="0" xfId="0" applyFont="1" applyAlignment="1">
      <alignment horizontal="center" wrapText="1"/>
    </xf>
    <xf numFmtId="0" fontId="4" fillId="2" borderId="0" xfId="0" applyFont="1" applyFill="1" applyAlignment="1">
      <alignment horizontal="left" vertical="center" wrapText="1"/>
    </xf>
    <xf numFmtId="0" fontId="4" fillId="4" borderId="0" xfId="0" applyFont="1" applyFill="1" applyAlignment="1">
      <alignment horizontal="left" vertical="center" wrapText="1"/>
    </xf>
    <xf numFmtId="2" fontId="4" fillId="0" borderId="0" xfId="0" applyNumberFormat="1"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left" vertical="top" wrapText="1"/>
    </xf>
    <xf numFmtId="0" fontId="0" fillId="0" borderId="0" xfId="0" applyAlignment="1">
      <alignment horizontal="center" vertical="top" wrapText="1"/>
    </xf>
    <xf numFmtId="0" fontId="7" fillId="2" borderId="7" xfId="0" applyFont="1" applyFill="1" applyBorder="1" applyAlignment="1" applyProtection="1">
      <alignment horizontal="center"/>
      <protection locked="0"/>
    </xf>
    <xf numFmtId="0" fontId="0" fillId="0" borderId="0" xfId="0" applyAlignment="1">
      <alignment horizontal="center" wrapText="1"/>
    </xf>
    <xf numFmtId="0" fontId="0" fillId="2" borderId="7" xfId="0" applyFill="1" applyBorder="1" applyAlignment="1" applyProtection="1">
      <alignment horizontal="center" vertical="center"/>
      <protection locked="0"/>
    </xf>
    <xf numFmtId="0" fontId="0" fillId="2" borderId="7" xfId="0" applyFill="1" applyBorder="1" applyAlignment="1" applyProtection="1">
      <alignment horizontal="center" vertical="top" wrapText="1"/>
      <protection locked="0"/>
    </xf>
    <xf numFmtId="0" fontId="1" fillId="2" borderId="0" xfId="0" applyFont="1" applyFill="1" applyAlignment="1">
      <alignment horizontal="left" vertical="center" wrapText="1"/>
    </xf>
    <xf numFmtId="0" fontId="0" fillId="0" borderId="0" xfId="0" applyAlignment="1">
      <alignment horizontal="left" wrapText="1"/>
    </xf>
    <xf numFmtId="0" fontId="3" fillId="0" borderId="0" xfId="0" applyFont="1" applyAlignment="1">
      <alignment horizontal="center" vertical="center" wrapText="1"/>
    </xf>
    <xf numFmtId="0" fontId="2" fillId="0" borderId="0" xfId="0" applyFont="1" applyAlignment="1">
      <alignment horizontal="center" vertical="top" wrapText="1"/>
    </xf>
    <xf numFmtId="0" fontId="2" fillId="0" borderId="0" xfId="0" applyFont="1" applyAlignment="1">
      <alignment vertical="top"/>
    </xf>
    <xf numFmtId="0" fontId="4" fillId="3" borderId="0" xfId="0" applyFont="1" applyFill="1" applyAlignment="1">
      <alignment vertical="top"/>
    </xf>
    <xf numFmtId="0" fontId="4" fillId="3" borderId="0" xfId="0" applyFont="1" applyFill="1" applyAlignment="1">
      <alignment horizontal="center" vertical="top" wrapText="1"/>
    </xf>
    <xf numFmtId="0" fontId="2" fillId="0" borderId="0" xfId="0" applyFont="1" applyAlignment="1">
      <alignment horizontal="center" vertical="top" wrapText="1"/>
    </xf>
    <xf numFmtId="2" fontId="2" fillId="0" borderId="0" xfId="0" applyNumberFormat="1" applyFont="1" applyAlignment="1">
      <alignment horizontal="center" vertical="top" wrapText="1"/>
    </xf>
  </cellXfs>
  <cellStyles count="2">
    <cellStyle name="Normal" xfId="0" builtinId="0"/>
    <cellStyle name="Percent" xfId="1" builtinId="5"/>
  </cellStyles>
  <dxfs count="5">
    <dxf>
      <font>
        <b/>
      </font>
      <numFmt numFmtId="0" formatCode="General"/>
      <alignment horizontal="right" vertical="center" textRotation="0" wrapText="0" indent="0" justifyLastLine="0" shrinkToFit="0" readingOrder="0"/>
      <border diagonalUp="0" diagonalDown="0" outline="0">
        <left style="thin">
          <color indexed="64"/>
        </left>
        <right/>
        <top style="thin">
          <color indexed="64"/>
        </top>
        <bottom style="thin">
          <color indexed="64"/>
        </bottom>
      </border>
    </dxf>
    <dxf>
      <fill>
        <patternFill patternType="solid">
          <fgColor indexed="64"/>
          <bgColor theme="2"/>
        </patternFill>
      </fill>
      <alignment horizontal="right" vertical="bottom" textRotation="0" wrapText="0" indent="0" justifyLastLine="0" shrinkToFit="0" readingOrder="0"/>
      <border diagonalUp="0" diagonalDown="0" outline="0">
        <left style="thin">
          <color indexed="64"/>
        </left>
        <right/>
        <top style="thin">
          <color indexed="64"/>
        </top>
        <bottom style="thin">
          <color indexed="64"/>
        </bottom>
      </border>
      <protection locked="0" hidden="0"/>
    </dxf>
    <dxf>
      <border diagonalUp="0" diagonalDown="0" outline="0">
        <left/>
        <right style="thin">
          <color indexed="64"/>
        </right>
        <top style="thin">
          <color indexed="64"/>
        </top>
        <bottom style="thin">
          <color indexed="64"/>
        </bottom>
      </border>
      <protection locked="0" hidden="0"/>
    </dxf>
    <dxf>
      <alignment horizontal="center" vertical="center" textRotation="0" wrapText="0" indent="0" justifyLastLine="0" shrinkToFit="0" readingOrder="0"/>
    </dxf>
    <dxf>
      <font>
        <strike val="0"/>
        <outline val="0"/>
        <shadow val="0"/>
        <u val="none"/>
        <vertAlign val="baseline"/>
        <sz val="11"/>
        <color auto="1"/>
        <name val="Calibri"/>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fcx365.sharepoint.com/teams/OHSPTFI/Shared%20Documents/FRESH/07-Others/MIND%20ID%20SCM%202023/PT%20Freeport%20Indonesia%20-%20Safety%20Culture%20Assessment%20Tool%20Update%2013%20Maret%20202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 Self Analysis Board (old)"/>
      <sheetName val="(1) Cover"/>
      <sheetName val="(2) Introduction"/>
      <sheetName val="(3) Dashboard"/>
      <sheetName val="(4) Raw Data"/>
      <sheetName val="(6) Self Analysis Board"/>
      <sheetName val="(7) Respondent Number Design"/>
      <sheetName val="Model"/>
      <sheetName val="Analisis Tambahan"/>
      <sheetName val="(5) Pivot Pool"/>
      <sheetName val="Analysis REF"/>
      <sheetName val="Processed Data"/>
      <sheetName val="Leveling Master"/>
      <sheetName val="Leveling Ref Match"/>
    </sheetNames>
    <sheetDataSet>
      <sheetData sheetId="0"/>
      <sheetData sheetId="1"/>
      <sheetData sheetId="2"/>
      <sheetData sheetId="3"/>
      <sheetData sheetId="4"/>
      <sheetData sheetId="5"/>
      <sheetData sheetId="6"/>
      <sheetData sheetId="7"/>
      <sheetData sheetId="8"/>
      <sheetData sheetId="9">
        <row r="97">
          <cell r="BS97">
            <v>8991</v>
          </cell>
          <cell r="BT97">
            <v>369</v>
          </cell>
          <cell r="BU97">
            <v>725</v>
          </cell>
        </row>
        <row r="98">
          <cell r="BS98">
            <v>1226</v>
          </cell>
          <cell r="BT98">
            <v>293</v>
          </cell>
          <cell r="BU98">
            <v>147</v>
          </cell>
        </row>
        <row r="99">
          <cell r="BS99">
            <v>1195</v>
          </cell>
          <cell r="BT99">
            <v>291</v>
          </cell>
          <cell r="BU99">
            <v>469</v>
          </cell>
        </row>
        <row r="100">
          <cell r="BS100">
            <v>129</v>
          </cell>
          <cell r="BT100">
            <v>97</v>
          </cell>
          <cell r="BU100">
            <v>64</v>
          </cell>
        </row>
        <row r="101">
          <cell r="BU101">
            <v>2</v>
          </cell>
        </row>
      </sheetData>
      <sheetData sheetId="10"/>
      <sheetData sheetId="11"/>
      <sheetData sheetId="12"/>
      <sheetData sheetId="1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AA1B613-E7CE-4812-9EAD-D48960A9984B}" name="Table4" displayName="Table4" ref="B9:D13" totalsRowShown="0" headerRowDxfId="4" dataDxfId="3">
  <tableColumns count="3">
    <tableColumn id="1" xr3:uid="{8E0AE7EB-03A9-4705-842A-E0E19024E1E1}" name="Keterangan" dataDxfId="2"/>
    <tableColumn id="2" xr3:uid="{1F5E19A4-5A77-42A4-9DC3-53E245ABE7A0}" name="Populasi" dataDxfId="1"/>
    <tableColumn id="3" xr3:uid="{99BF2E18-227A-4BF8-96E7-412142614CDE}" name="Sampel Minimal" dataDxfId="0">
      <calculatedColumnFormula>ROUNDUP((C10/$C$15)*$D$15,0)</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9BFDC-8C51-46E9-84D0-92A96D6C5130}">
  <dimension ref="A1:I229"/>
  <sheetViews>
    <sheetView tabSelected="1" topLeftCell="A55" zoomScale="80" zoomScaleNormal="80" workbookViewId="0">
      <selection activeCell="C2" sqref="C2"/>
    </sheetView>
  </sheetViews>
  <sheetFormatPr defaultColWidth="0" defaultRowHeight="15" zeroHeight="1" x14ac:dyDescent="0.25"/>
  <cols>
    <col min="1" max="1" width="18.85546875" style="78" customWidth="1"/>
    <col min="2" max="2" width="5.140625" style="61" customWidth="1"/>
    <col min="3" max="3" width="65" style="4" customWidth="1"/>
    <col min="4" max="4" width="12.7109375" style="68" customWidth="1"/>
    <col min="5" max="5" width="15.42578125" style="14" customWidth="1"/>
    <col min="6" max="6" width="23" style="14" customWidth="1"/>
    <col min="7" max="7" width="21.42578125" style="14" bestFit="1" customWidth="1"/>
    <col min="8" max="8" width="23.140625" style="61" customWidth="1"/>
    <col min="9" max="9" width="9.140625" style="61" customWidth="1"/>
    <col min="10" max="16384" width="9.140625" style="61" hidden="1"/>
  </cols>
  <sheetData>
    <row r="1" spans="1:8" ht="45" customHeight="1" x14ac:dyDescent="0.25">
      <c r="A1" s="104" t="s">
        <v>247</v>
      </c>
      <c r="B1" s="104"/>
      <c r="C1" s="104"/>
      <c r="D1" s="104"/>
      <c r="E1" s="104"/>
      <c r="F1" s="104"/>
      <c r="G1" s="104"/>
      <c r="H1" s="104"/>
    </row>
    <row r="2" spans="1:8" ht="30" customHeight="1" x14ac:dyDescent="0.25">
      <c r="A2" s="106" t="s">
        <v>689</v>
      </c>
      <c r="B2" s="106"/>
      <c r="C2" s="91"/>
      <c r="D2" s="105" t="s">
        <v>249</v>
      </c>
      <c r="E2" s="105"/>
      <c r="F2" s="107"/>
      <c r="G2" s="107"/>
      <c r="H2" s="107"/>
    </row>
    <row r="3" spans="1:8" x14ac:dyDescent="0.25">
      <c r="A3" s="106" t="s">
        <v>248</v>
      </c>
      <c r="B3" s="106"/>
      <c r="C3" s="91"/>
      <c r="D3" s="105" t="s">
        <v>250</v>
      </c>
      <c r="E3" s="105"/>
      <c r="F3" s="107"/>
      <c r="G3" s="107"/>
      <c r="H3" s="107"/>
    </row>
    <row r="4" spans="1:8" x14ac:dyDescent="0.25">
      <c r="A4" s="108"/>
      <c r="B4" s="108"/>
      <c r="C4" s="108"/>
      <c r="D4" s="108"/>
      <c r="E4" s="108"/>
      <c r="F4" s="108"/>
      <c r="G4" s="108"/>
      <c r="H4" s="108"/>
    </row>
    <row r="5" spans="1:8" x14ac:dyDescent="0.25">
      <c r="A5" s="62" t="s">
        <v>0</v>
      </c>
      <c r="B5" s="63"/>
      <c r="C5" s="64" t="s">
        <v>164</v>
      </c>
      <c r="D5" s="65" t="s">
        <v>168</v>
      </c>
      <c r="E5" s="66" t="s">
        <v>167</v>
      </c>
      <c r="F5" s="66" t="s">
        <v>165</v>
      </c>
      <c r="G5" s="66" t="s">
        <v>166</v>
      </c>
      <c r="H5" s="67" t="s">
        <v>239</v>
      </c>
    </row>
    <row r="6" spans="1:8" ht="22.5" customHeight="1" x14ac:dyDescent="0.25">
      <c r="A6" s="103" t="s">
        <v>1</v>
      </c>
      <c r="B6" s="61" t="s">
        <v>2</v>
      </c>
      <c r="E6" s="13">
        <v>0.05</v>
      </c>
      <c r="F6" s="13">
        <f>(SUM(D7:D11)/(5*COUNTIF(D7:D11,"&lt;&gt;NA"))*E6)</f>
        <v>0.05</v>
      </c>
    </row>
    <row r="7" spans="1:8" x14ac:dyDescent="0.25">
      <c r="A7" s="103"/>
      <c r="C7" s="4" t="s">
        <v>25</v>
      </c>
      <c r="D7" s="68">
        <f>Rubrik!J4</f>
        <v>5</v>
      </c>
    </row>
    <row r="8" spans="1:8" x14ac:dyDescent="0.25">
      <c r="A8" s="103"/>
      <c r="C8" s="4" t="s">
        <v>26</v>
      </c>
      <c r="D8" s="68">
        <f>Rubrik!J5</f>
        <v>5</v>
      </c>
    </row>
    <row r="9" spans="1:8" x14ac:dyDescent="0.25">
      <c r="A9" s="103"/>
      <c r="C9" s="4" t="s">
        <v>27</v>
      </c>
      <c r="D9" s="68">
        <f>Rubrik!J6</f>
        <v>5</v>
      </c>
    </row>
    <row r="10" spans="1:8" x14ac:dyDescent="0.25">
      <c r="A10" s="103"/>
      <c r="C10" s="4" t="s">
        <v>28</v>
      </c>
      <c r="D10" s="68">
        <f>Rubrik!J7</f>
        <v>5</v>
      </c>
    </row>
    <row r="11" spans="1:8" ht="30" x14ac:dyDescent="0.25">
      <c r="A11" s="103"/>
      <c r="C11" s="4" t="s">
        <v>29</v>
      </c>
      <c r="D11" s="68">
        <f>Rubrik!J8</f>
        <v>5</v>
      </c>
    </row>
    <row r="12" spans="1:8" x14ac:dyDescent="0.25">
      <c r="A12" s="103"/>
      <c r="B12" s="61" t="s">
        <v>3</v>
      </c>
      <c r="E12" s="13">
        <v>0.1</v>
      </c>
      <c r="F12" s="13">
        <f>(SUM(D13:D36)/(5*COUNTIF(D13:D36,"&lt;&gt;NA"))*E12)</f>
        <v>0.1</v>
      </c>
    </row>
    <row r="13" spans="1:8" x14ac:dyDescent="0.25">
      <c r="A13" s="103"/>
      <c r="C13" s="4" t="s">
        <v>30</v>
      </c>
      <c r="D13" s="68">
        <f>Rubrik!J10</f>
        <v>5</v>
      </c>
    </row>
    <row r="14" spans="1:8" x14ac:dyDescent="0.25">
      <c r="A14" s="103"/>
      <c r="C14" s="4" t="s">
        <v>31</v>
      </c>
      <c r="D14" s="68">
        <f>Rubrik!J11</f>
        <v>5</v>
      </c>
    </row>
    <row r="15" spans="1:8" x14ac:dyDescent="0.25">
      <c r="A15" s="103"/>
      <c r="C15" s="4" t="s">
        <v>32</v>
      </c>
      <c r="D15" s="68">
        <f>Rubrik!J12</f>
        <v>5</v>
      </c>
    </row>
    <row r="16" spans="1:8" ht="30" x14ac:dyDescent="0.25">
      <c r="A16" s="103"/>
      <c r="C16" s="4" t="s">
        <v>33</v>
      </c>
      <c r="D16" s="68">
        <f>Rubrik!J13</f>
        <v>5</v>
      </c>
    </row>
    <row r="17" spans="1:4" ht="30" x14ac:dyDescent="0.25">
      <c r="A17" s="103"/>
      <c r="C17" s="4" t="s">
        <v>34</v>
      </c>
      <c r="D17" s="68">
        <f>Rubrik!J14</f>
        <v>5</v>
      </c>
    </row>
    <row r="18" spans="1:4" x14ac:dyDescent="0.25">
      <c r="A18" s="103"/>
      <c r="C18" s="4" t="s">
        <v>35</v>
      </c>
      <c r="D18" s="68">
        <f>Rubrik!J15</f>
        <v>5</v>
      </c>
    </row>
    <row r="19" spans="1:4" x14ac:dyDescent="0.25">
      <c r="A19" s="103"/>
      <c r="C19" s="4" t="s">
        <v>1243</v>
      </c>
      <c r="D19" s="68">
        <f>Rubrik!J16</f>
        <v>5</v>
      </c>
    </row>
    <row r="20" spans="1:4" x14ac:dyDescent="0.25">
      <c r="A20" s="103"/>
      <c r="C20" s="4" t="s">
        <v>36</v>
      </c>
      <c r="D20" s="68">
        <f>Rubrik!J17</f>
        <v>5</v>
      </c>
    </row>
    <row r="21" spans="1:4" x14ac:dyDescent="0.25">
      <c r="A21" s="103"/>
      <c r="C21" s="4" t="s">
        <v>37</v>
      </c>
      <c r="D21" s="68">
        <f>Rubrik!J18</f>
        <v>5</v>
      </c>
    </row>
    <row r="22" spans="1:4" ht="30" x14ac:dyDescent="0.25">
      <c r="A22" s="103"/>
      <c r="C22" s="4" t="s">
        <v>38</v>
      </c>
      <c r="D22" s="68">
        <f>Rubrik!J19</f>
        <v>5</v>
      </c>
    </row>
    <row r="23" spans="1:4" ht="30" x14ac:dyDescent="0.25">
      <c r="A23" s="103"/>
      <c r="C23" s="4" t="s">
        <v>39</v>
      </c>
      <c r="D23" s="68">
        <f>Rubrik!J20</f>
        <v>5</v>
      </c>
    </row>
    <row r="24" spans="1:4" x14ac:dyDescent="0.25">
      <c r="A24" s="103"/>
      <c r="C24" s="4" t="s">
        <v>40</v>
      </c>
      <c r="D24" s="68">
        <f>Rubrik!J21</f>
        <v>5</v>
      </c>
    </row>
    <row r="25" spans="1:4" ht="30" x14ac:dyDescent="0.25">
      <c r="A25" s="103"/>
      <c r="C25" s="4" t="s">
        <v>41</v>
      </c>
      <c r="D25" s="68">
        <f>Rubrik!J22</f>
        <v>5</v>
      </c>
    </row>
    <row r="26" spans="1:4" x14ac:dyDescent="0.25">
      <c r="A26" s="103"/>
      <c r="C26" s="4" t="s">
        <v>42</v>
      </c>
      <c r="D26" s="68">
        <f>Rubrik!J23</f>
        <v>5</v>
      </c>
    </row>
    <row r="27" spans="1:4" ht="30" x14ac:dyDescent="0.25">
      <c r="A27" s="103"/>
      <c r="C27" s="4" t="s">
        <v>43</v>
      </c>
      <c r="D27" s="68">
        <f>Rubrik!J24</f>
        <v>5</v>
      </c>
    </row>
    <row r="28" spans="1:4" x14ac:dyDescent="0.25">
      <c r="A28" s="103"/>
      <c r="C28" s="4" t="s">
        <v>44</v>
      </c>
      <c r="D28" s="68">
        <f>Rubrik!J25</f>
        <v>5</v>
      </c>
    </row>
    <row r="29" spans="1:4" ht="30" x14ac:dyDescent="0.25">
      <c r="A29" s="103"/>
      <c r="C29" s="4" t="s">
        <v>45</v>
      </c>
      <c r="D29" s="68">
        <f>Rubrik!J26</f>
        <v>5</v>
      </c>
    </row>
    <row r="30" spans="1:4" x14ac:dyDescent="0.25">
      <c r="A30" s="103"/>
      <c r="C30" s="4" t="s">
        <v>46</v>
      </c>
      <c r="D30" s="68">
        <f>Rubrik!J27</f>
        <v>5</v>
      </c>
    </row>
    <row r="31" spans="1:4" ht="30" x14ac:dyDescent="0.25">
      <c r="A31" s="103"/>
      <c r="C31" s="4" t="s">
        <v>47</v>
      </c>
      <c r="D31" s="68">
        <f>Rubrik!J28</f>
        <v>5</v>
      </c>
    </row>
    <row r="32" spans="1:4" ht="30" x14ac:dyDescent="0.25">
      <c r="A32" s="103"/>
      <c r="C32" s="4" t="s">
        <v>48</v>
      </c>
      <c r="D32" s="68">
        <f>Rubrik!J29</f>
        <v>5</v>
      </c>
    </row>
    <row r="33" spans="1:8" ht="30" x14ac:dyDescent="0.25">
      <c r="A33" s="103"/>
      <c r="C33" s="4" t="s">
        <v>386</v>
      </c>
      <c r="D33" s="68">
        <f>Rubrik!J30</f>
        <v>5</v>
      </c>
    </row>
    <row r="34" spans="1:8" x14ac:dyDescent="0.25">
      <c r="A34" s="103"/>
      <c r="C34" s="4" t="s">
        <v>49</v>
      </c>
      <c r="D34" s="68">
        <f>Rubrik!J31</f>
        <v>5</v>
      </c>
    </row>
    <row r="35" spans="1:8" ht="30" x14ac:dyDescent="0.25">
      <c r="A35" s="103"/>
      <c r="C35" s="4" t="s">
        <v>50</v>
      </c>
      <c r="D35" s="68">
        <f>Rubrik!J32</f>
        <v>5</v>
      </c>
    </row>
    <row r="36" spans="1:8" x14ac:dyDescent="0.25">
      <c r="A36" s="103"/>
      <c r="C36" s="4" t="s">
        <v>51</v>
      </c>
      <c r="D36" s="68">
        <f>Rubrik!J33</f>
        <v>5</v>
      </c>
    </row>
    <row r="37" spans="1:8" s="72" customFormat="1" ht="15" customHeight="1" x14ac:dyDescent="0.25">
      <c r="A37" s="109" t="s">
        <v>240</v>
      </c>
      <c r="B37" s="109"/>
      <c r="C37" s="109"/>
      <c r="D37" s="69"/>
      <c r="E37" s="70">
        <f>SUM(E6,E12)</f>
        <v>0.15000000000000002</v>
      </c>
      <c r="F37" s="70"/>
      <c r="G37" s="70">
        <f>SUM(F6,F12)</f>
        <v>0.15000000000000002</v>
      </c>
      <c r="H37" s="71" t="str">
        <f>IF(G37&lt;0.07,"Tingkat Dasar",IF(G37&lt;0.1,"Tingkat Reaktif",IF(G37&lt;0.12,"Tingkat Terencana",IF(G37&lt;0.14,"Tingkat Proaktif","Tingkat Resilient"))))</f>
        <v>Tingkat Resilient</v>
      </c>
    </row>
    <row r="38" spans="1:8" ht="22.5" customHeight="1" x14ac:dyDescent="0.25">
      <c r="A38" s="103" t="s">
        <v>242</v>
      </c>
      <c r="B38" s="61" t="s">
        <v>4</v>
      </c>
      <c r="E38" s="13">
        <v>0.05</v>
      </c>
      <c r="F38" s="13">
        <f>(SUM(D39:D42)/(5*COUNTIF(D39:D42,"&lt;&gt;NA"))*E38)</f>
        <v>0.05</v>
      </c>
    </row>
    <row r="39" spans="1:8" ht="30" x14ac:dyDescent="0.25">
      <c r="A39" s="103"/>
      <c r="C39" s="4" t="s">
        <v>52</v>
      </c>
      <c r="D39" s="68">
        <f>Rubrik!J35</f>
        <v>5</v>
      </c>
    </row>
    <row r="40" spans="1:8" ht="30" x14ac:dyDescent="0.25">
      <c r="A40" s="103"/>
      <c r="C40" s="4" t="s">
        <v>53</v>
      </c>
      <c r="D40" s="68">
        <f>Rubrik!J36</f>
        <v>5</v>
      </c>
    </row>
    <row r="41" spans="1:8" x14ac:dyDescent="0.25">
      <c r="A41" s="103"/>
      <c r="C41" s="4" t="s">
        <v>54</v>
      </c>
      <c r="D41" s="68">
        <f>Rubrik!J37</f>
        <v>5</v>
      </c>
    </row>
    <row r="42" spans="1:8" ht="30" x14ac:dyDescent="0.25">
      <c r="A42" s="103"/>
      <c r="C42" s="4" t="s">
        <v>55</v>
      </c>
      <c r="D42" s="68">
        <f>Rubrik!J38</f>
        <v>5</v>
      </c>
    </row>
    <row r="43" spans="1:8" x14ac:dyDescent="0.25">
      <c r="A43" s="103"/>
      <c r="B43" s="61" t="s">
        <v>5</v>
      </c>
      <c r="E43" s="13">
        <v>0.05</v>
      </c>
      <c r="F43" s="13">
        <f>(SUM(D44:D74)/(5*COUNTIF(D44:D74,"&lt;&gt;NA"))*E43)</f>
        <v>0.05</v>
      </c>
    </row>
    <row r="44" spans="1:8" x14ac:dyDescent="0.25">
      <c r="A44" s="103"/>
      <c r="C44" s="4" t="s">
        <v>56</v>
      </c>
      <c r="D44" s="68">
        <f>Rubrik!J40</f>
        <v>5</v>
      </c>
    </row>
    <row r="45" spans="1:8" ht="30" x14ac:dyDescent="0.25">
      <c r="A45" s="103"/>
      <c r="C45" s="4" t="s">
        <v>57</v>
      </c>
      <c r="D45" s="68">
        <f>Rubrik!J41</f>
        <v>5</v>
      </c>
    </row>
    <row r="46" spans="1:8" x14ac:dyDescent="0.25">
      <c r="A46" s="103"/>
      <c r="C46" s="4" t="s">
        <v>58</v>
      </c>
      <c r="D46" s="68">
        <f>Rubrik!J42</f>
        <v>5</v>
      </c>
    </row>
    <row r="47" spans="1:8" x14ac:dyDescent="0.25">
      <c r="A47" s="103"/>
      <c r="C47" s="4" t="s">
        <v>59</v>
      </c>
      <c r="D47" s="68">
        <f>Rubrik!J43</f>
        <v>5</v>
      </c>
    </row>
    <row r="48" spans="1:8" x14ac:dyDescent="0.25">
      <c r="A48" s="103"/>
      <c r="C48" s="4" t="s">
        <v>60</v>
      </c>
      <c r="D48" s="68">
        <f>Rubrik!J44</f>
        <v>5</v>
      </c>
    </row>
    <row r="49" spans="1:4" x14ac:dyDescent="0.25">
      <c r="A49" s="103"/>
      <c r="C49" s="4" t="s">
        <v>61</v>
      </c>
      <c r="D49" s="68">
        <f>Rubrik!J45</f>
        <v>5</v>
      </c>
    </row>
    <row r="50" spans="1:4" x14ac:dyDescent="0.25">
      <c r="A50" s="103"/>
      <c r="C50" s="4" t="s">
        <v>62</v>
      </c>
      <c r="D50" s="68">
        <f>Rubrik!J46</f>
        <v>5</v>
      </c>
    </row>
    <row r="51" spans="1:4" x14ac:dyDescent="0.25">
      <c r="A51" s="103"/>
      <c r="C51" s="4" t="s">
        <v>63</v>
      </c>
      <c r="D51" s="68">
        <f>Rubrik!J47</f>
        <v>5</v>
      </c>
    </row>
    <row r="52" spans="1:4" x14ac:dyDescent="0.25">
      <c r="A52" s="103"/>
      <c r="C52" s="4" t="s">
        <v>64</v>
      </c>
      <c r="D52" s="68">
        <f>Rubrik!J48</f>
        <v>5</v>
      </c>
    </row>
    <row r="53" spans="1:4" ht="30" x14ac:dyDescent="0.25">
      <c r="A53" s="103"/>
      <c r="C53" s="4" t="s">
        <v>65</v>
      </c>
      <c r="D53" s="68">
        <f>Rubrik!J49</f>
        <v>5</v>
      </c>
    </row>
    <row r="54" spans="1:4" x14ac:dyDescent="0.25">
      <c r="A54" s="103"/>
      <c r="C54" s="4" t="s">
        <v>66</v>
      </c>
      <c r="D54" s="68">
        <f>Rubrik!J50</f>
        <v>5</v>
      </c>
    </row>
    <row r="55" spans="1:4" x14ac:dyDescent="0.25">
      <c r="A55" s="103"/>
      <c r="C55" s="4" t="s">
        <v>67</v>
      </c>
      <c r="D55" s="68">
        <f>Rubrik!J51</f>
        <v>5</v>
      </c>
    </row>
    <row r="56" spans="1:4" x14ac:dyDescent="0.25">
      <c r="A56" s="103"/>
      <c r="C56" s="4" t="s">
        <v>68</v>
      </c>
      <c r="D56" s="68">
        <f>Rubrik!J52</f>
        <v>5</v>
      </c>
    </row>
    <row r="57" spans="1:4" x14ac:dyDescent="0.25">
      <c r="A57" s="103"/>
      <c r="C57" s="4" t="s">
        <v>69</v>
      </c>
      <c r="D57" s="68">
        <f>Rubrik!J53</f>
        <v>5</v>
      </c>
    </row>
    <row r="58" spans="1:4" ht="30" x14ac:dyDescent="0.25">
      <c r="A58" s="103"/>
      <c r="C58" s="4" t="s">
        <v>70</v>
      </c>
      <c r="D58" s="68">
        <f>Rubrik!J54</f>
        <v>5</v>
      </c>
    </row>
    <row r="59" spans="1:4" ht="30" x14ac:dyDescent="0.25">
      <c r="A59" s="103"/>
      <c r="C59" s="4" t="s">
        <v>71</v>
      </c>
      <c r="D59" s="68">
        <f>Rubrik!J55</f>
        <v>5</v>
      </c>
    </row>
    <row r="60" spans="1:4" x14ac:dyDescent="0.25">
      <c r="A60" s="103"/>
      <c r="C60" s="4" t="s">
        <v>72</v>
      </c>
      <c r="D60" s="68">
        <f>Rubrik!J56</f>
        <v>5</v>
      </c>
    </row>
    <row r="61" spans="1:4" x14ac:dyDescent="0.25">
      <c r="A61" s="103"/>
      <c r="C61" s="4" t="s">
        <v>73</v>
      </c>
      <c r="D61" s="68">
        <f>Rubrik!J57</f>
        <v>5</v>
      </c>
    </row>
    <row r="62" spans="1:4" x14ac:dyDescent="0.25">
      <c r="A62" s="103"/>
      <c r="C62" s="4" t="s">
        <v>74</v>
      </c>
      <c r="D62" s="68">
        <f>Rubrik!J58</f>
        <v>5</v>
      </c>
    </row>
    <row r="63" spans="1:4" ht="30" x14ac:dyDescent="0.25">
      <c r="A63" s="103"/>
      <c r="C63" s="4" t="s">
        <v>75</v>
      </c>
      <c r="D63" s="68">
        <f>Rubrik!J59</f>
        <v>5</v>
      </c>
    </row>
    <row r="64" spans="1:4" ht="30" x14ac:dyDescent="0.25">
      <c r="A64" s="103"/>
      <c r="C64" s="4" t="s">
        <v>76</v>
      </c>
      <c r="D64" s="68">
        <f>Rubrik!J60</f>
        <v>5</v>
      </c>
    </row>
    <row r="65" spans="1:6" ht="30" x14ac:dyDescent="0.25">
      <c r="A65" s="103"/>
      <c r="C65" s="4" t="s">
        <v>77</v>
      </c>
      <c r="D65" s="68">
        <f>Rubrik!J61</f>
        <v>5</v>
      </c>
    </row>
    <row r="66" spans="1:6" ht="30" x14ac:dyDescent="0.25">
      <c r="A66" s="103"/>
      <c r="C66" s="4" t="s">
        <v>78</v>
      </c>
      <c r="D66" s="68">
        <f>Rubrik!J62</f>
        <v>5</v>
      </c>
    </row>
    <row r="67" spans="1:6" ht="30" x14ac:dyDescent="0.25">
      <c r="A67" s="103"/>
      <c r="C67" s="4" t="s">
        <v>79</v>
      </c>
      <c r="D67" s="68">
        <f>Rubrik!J63</f>
        <v>5</v>
      </c>
    </row>
    <row r="68" spans="1:6" x14ac:dyDescent="0.25">
      <c r="A68" s="103"/>
      <c r="C68" s="4" t="s">
        <v>80</v>
      </c>
      <c r="D68" s="68">
        <f>Rubrik!J64</f>
        <v>5</v>
      </c>
    </row>
    <row r="69" spans="1:6" ht="30" x14ac:dyDescent="0.25">
      <c r="A69" s="103"/>
      <c r="C69" s="4" t="s">
        <v>81</v>
      </c>
      <c r="D69" s="68">
        <f>Rubrik!J65</f>
        <v>5</v>
      </c>
    </row>
    <row r="70" spans="1:6" ht="30" x14ac:dyDescent="0.25">
      <c r="A70" s="103"/>
      <c r="C70" s="4" t="s">
        <v>82</v>
      </c>
      <c r="D70" s="68">
        <f>Rubrik!J66</f>
        <v>5</v>
      </c>
    </row>
    <row r="71" spans="1:6" ht="30" x14ac:dyDescent="0.25">
      <c r="A71" s="103"/>
      <c r="C71" s="4" t="s">
        <v>83</v>
      </c>
      <c r="D71" s="68">
        <f>Rubrik!J67</f>
        <v>5</v>
      </c>
    </row>
    <row r="72" spans="1:6" ht="30" x14ac:dyDescent="0.25">
      <c r="A72" s="103"/>
      <c r="C72" s="4" t="s">
        <v>84</v>
      </c>
      <c r="D72" s="68">
        <f>Rubrik!J68</f>
        <v>5</v>
      </c>
    </row>
    <row r="73" spans="1:6" ht="30" x14ac:dyDescent="0.25">
      <c r="A73" s="103"/>
      <c r="C73" s="4" t="s">
        <v>183</v>
      </c>
      <c r="D73" s="68">
        <f>Rubrik!J69</f>
        <v>5</v>
      </c>
    </row>
    <row r="74" spans="1:6" ht="30" x14ac:dyDescent="0.25">
      <c r="A74" s="103"/>
      <c r="C74" s="4" t="s">
        <v>579</v>
      </c>
      <c r="D74" s="68">
        <f>Rubrik!J70</f>
        <v>5</v>
      </c>
    </row>
    <row r="75" spans="1:6" x14ac:dyDescent="0.25">
      <c r="A75" s="103"/>
      <c r="B75" s="61" t="s">
        <v>6</v>
      </c>
      <c r="E75" s="13">
        <v>0.05</v>
      </c>
      <c r="F75" s="13">
        <f>(SUM(D76:D83)/(5*COUNTIF(D76:D83,"&lt;&gt;NA"))*E75)</f>
        <v>0.05</v>
      </c>
    </row>
    <row r="76" spans="1:6" ht="30" x14ac:dyDescent="0.25">
      <c r="A76" s="103"/>
      <c r="C76" s="4" t="s">
        <v>85</v>
      </c>
      <c r="D76" s="68">
        <f>Rubrik!J72</f>
        <v>5</v>
      </c>
    </row>
    <row r="77" spans="1:6" ht="30" x14ac:dyDescent="0.25">
      <c r="A77" s="103"/>
      <c r="C77" s="4" t="s">
        <v>86</v>
      </c>
      <c r="D77" s="68">
        <f>Rubrik!J73</f>
        <v>5</v>
      </c>
    </row>
    <row r="78" spans="1:6" ht="30" x14ac:dyDescent="0.25">
      <c r="A78" s="103"/>
      <c r="C78" s="4" t="s">
        <v>87</v>
      </c>
      <c r="D78" s="68">
        <f>Rubrik!J74</f>
        <v>5</v>
      </c>
    </row>
    <row r="79" spans="1:6" ht="30" x14ac:dyDescent="0.25">
      <c r="A79" s="103"/>
      <c r="C79" s="4" t="s">
        <v>88</v>
      </c>
      <c r="D79" s="68">
        <f>Rubrik!J75</f>
        <v>5</v>
      </c>
    </row>
    <row r="80" spans="1:6" ht="30" x14ac:dyDescent="0.25">
      <c r="A80" s="103"/>
      <c r="C80" s="4" t="s">
        <v>89</v>
      </c>
      <c r="D80" s="68">
        <f>Rubrik!J76</f>
        <v>5</v>
      </c>
    </row>
    <row r="81" spans="1:6" x14ac:dyDescent="0.25">
      <c r="A81" s="103"/>
      <c r="C81" s="4" t="s">
        <v>90</v>
      </c>
      <c r="D81" s="68">
        <f>Rubrik!J77</f>
        <v>5</v>
      </c>
    </row>
    <row r="82" spans="1:6" x14ac:dyDescent="0.25">
      <c r="A82" s="103"/>
      <c r="C82" s="4" t="s">
        <v>91</v>
      </c>
      <c r="D82" s="68">
        <f>Rubrik!J78</f>
        <v>5</v>
      </c>
    </row>
    <row r="83" spans="1:6" ht="30" x14ac:dyDescent="0.25">
      <c r="A83" s="103"/>
      <c r="C83" s="4" t="s">
        <v>92</v>
      </c>
      <c r="D83" s="68">
        <f>Rubrik!J79</f>
        <v>5</v>
      </c>
    </row>
    <row r="84" spans="1:6" x14ac:dyDescent="0.25">
      <c r="A84" s="103"/>
      <c r="B84" s="61" t="s">
        <v>7</v>
      </c>
      <c r="E84" s="13">
        <v>0.04</v>
      </c>
      <c r="F84" s="13">
        <f>(SUM(D85:D96)/(5*COUNTIF(D85:D96,"&lt;&gt;NA"))*E84)</f>
        <v>0.04</v>
      </c>
    </row>
    <row r="85" spans="1:6" x14ac:dyDescent="0.25">
      <c r="A85" s="103"/>
      <c r="C85" s="4" t="s">
        <v>93</v>
      </c>
      <c r="D85" s="68">
        <f>Rubrik!J81</f>
        <v>5</v>
      </c>
    </row>
    <row r="86" spans="1:6" x14ac:dyDescent="0.25">
      <c r="A86" s="103"/>
      <c r="C86" s="4" t="s">
        <v>94</v>
      </c>
      <c r="D86" s="68">
        <f>Rubrik!J82</f>
        <v>5</v>
      </c>
    </row>
    <row r="87" spans="1:6" x14ac:dyDescent="0.25">
      <c r="A87" s="103"/>
      <c r="C87" s="4" t="s">
        <v>230</v>
      </c>
      <c r="D87" s="68">
        <f>Rubrik!J83</f>
        <v>5</v>
      </c>
    </row>
    <row r="88" spans="1:6" x14ac:dyDescent="0.25">
      <c r="A88" s="103"/>
      <c r="C88" s="4" t="s">
        <v>231</v>
      </c>
      <c r="D88" s="68">
        <f>Rubrik!J84</f>
        <v>5</v>
      </c>
    </row>
    <row r="89" spans="1:6" x14ac:dyDescent="0.25">
      <c r="A89" s="103"/>
      <c r="C89" s="4" t="s">
        <v>232</v>
      </c>
      <c r="D89" s="68">
        <f>Rubrik!J85</f>
        <v>5</v>
      </c>
    </row>
    <row r="90" spans="1:6" x14ac:dyDescent="0.25">
      <c r="A90" s="103"/>
      <c r="C90" s="4" t="s">
        <v>233</v>
      </c>
      <c r="D90" s="68">
        <f>Rubrik!J86</f>
        <v>5</v>
      </c>
    </row>
    <row r="91" spans="1:6" ht="30" x14ac:dyDescent="0.25">
      <c r="A91" s="103"/>
      <c r="C91" s="4" t="s">
        <v>234</v>
      </c>
      <c r="D91" s="68">
        <f>Rubrik!J87</f>
        <v>5</v>
      </c>
    </row>
    <row r="92" spans="1:6" ht="30" x14ac:dyDescent="0.25">
      <c r="A92" s="103"/>
      <c r="C92" s="4" t="s">
        <v>235</v>
      </c>
      <c r="D92" s="68">
        <f>Rubrik!J88</f>
        <v>5</v>
      </c>
    </row>
    <row r="93" spans="1:6" x14ac:dyDescent="0.25">
      <c r="A93" s="103"/>
      <c r="C93" s="4" t="s">
        <v>236</v>
      </c>
      <c r="D93" s="68">
        <f>Rubrik!J89</f>
        <v>5</v>
      </c>
    </row>
    <row r="94" spans="1:6" ht="30" x14ac:dyDescent="0.25">
      <c r="A94" s="103"/>
      <c r="C94" s="4" t="s">
        <v>302</v>
      </c>
      <c r="D94" s="68">
        <f>Rubrik!J90</f>
        <v>5</v>
      </c>
    </row>
    <row r="95" spans="1:6" ht="30" x14ac:dyDescent="0.25">
      <c r="A95" s="103"/>
      <c r="C95" s="4" t="s">
        <v>237</v>
      </c>
      <c r="D95" s="68">
        <f>Rubrik!J91</f>
        <v>5</v>
      </c>
    </row>
    <row r="96" spans="1:6" x14ac:dyDescent="0.25">
      <c r="A96" s="103"/>
      <c r="C96" s="4" t="s">
        <v>238</v>
      </c>
      <c r="D96" s="68">
        <f>Rubrik!J92</f>
        <v>5</v>
      </c>
    </row>
    <row r="97" spans="1:6" x14ac:dyDescent="0.25">
      <c r="A97" s="103"/>
      <c r="B97" s="61" t="s">
        <v>8</v>
      </c>
      <c r="E97" s="13">
        <v>0.04</v>
      </c>
      <c r="F97" s="13">
        <f>(SUM(D98:D101)/(5*COUNTIF(D98:D101,"&lt;&gt;NA"))*E97)</f>
        <v>0.04</v>
      </c>
    </row>
    <row r="98" spans="1:6" x14ac:dyDescent="0.25">
      <c r="A98" s="103"/>
      <c r="C98" s="4" t="s">
        <v>95</v>
      </c>
      <c r="D98" s="68">
        <f>Rubrik!J94</f>
        <v>5</v>
      </c>
    </row>
    <row r="99" spans="1:6" x14ac:dyDescent="0.25">
      <c r="A99" s="103"/>
      <c r="C99" s="4" t="s">
        <v>96</v>
      </c>
      <c r="D99" s="68">
        <f>Rubrik!J95</f>
        <v>5</v>
      </c>
    </row>
    <row r="100" spans="1:6" ht="30" x14ac:dyDescent="0.25">
      <c r="A100" s="103"/>
      <c r="C100" s="4" t="s">
        <v>97</v>
      </c>
      <c r="D100" s="68">
        <f>Rubrik!J96</f>
        <v>5</v>
      </c>
    </row>
    <row r="101" spans="1:6" x14ac:dyDescent="0.25">
      <c r="A101" s="103"/>
      <c r="C101" s="4" t="s">
        <v>98</v>
      </c>
      <c r="D101" s="68">
        <f>Rubrik!J97</f>
        <v>5</v>
      </c>
    </row>
    <row r="102" spans="1:6" x14ac:dyDescent="0.25">
      <c r="A102" s="103"/>
      <c r="B102" s="61" t="s">
        <v>9</v>
      </c>
      <c r="E102" s="13">
        <v>0.04</v>
      </c>
      <c r="F102" s="13">
        <f>(SUM(D103:D120)/(5*COUNTIF(D103:D120,"&lt;&gt;NA"))*E102)</f>
        <v>0.04</v>
      </c>
    </row>
    <row r="103" spans="1:6" x14ac:dyDescent="0.25">
      <c r="A103" s="103"/>
      <c r="C103" s="4" t="s">
        <v>99</v>
      </c>
      <c r="D103" s="68">
        <f>Rubrik!J99</f>
        <v>5</v>
      </c>
    </row>
    <row r="104" spans="1:6" x14ac:dyDescent="0.25">
      <c r="A104" s="103"/>
      <c r="C104" s="4" t="s">
        <v>100</v>
      </c>
      <c r="D104" s="68">
        <f>Rubrik!J100</f>
        <v>5</v>
      </c>
    </row>
    <row r="105" spans="1:6" x14ac:dyDescent="0.25">
      <c r="A105" s="103"/>
      <c r="C105" s="4" t="s">
        <v>101</v>
      </c>
      <c r="D105" s="68">
        <f>Rubrik!J101</f>
        <v>5</v>
      </c>
    </row>
    <row r="106" spans="1:6" x14ac:dyDescent="0.25">
      <c r="A106" s="103"/>
      <c r="C106" s="4" t="s">
        <v>102</v>
      </c>
      <c r="D106" s="68">
        <f>Rubrik!J102</f>
        <v>5</v>
      </c>
    </row>
    <row r="107" spans="1:6" x14ac:dyDescent="0.25">
      <c r="A107" s="103"/>
      <c r="C107" s="4" t="s">
        <v>103</v>
      </c>
      <c r="D107" s="68">
        <f>Rubrik!J103</f>
        <v>5</v>
      </c>
    </row>
    <row r="108" spans="1:6" ht="30" x14ac:dyDescent="0.25">
      <c r="A108" s="103"/>
      <c r="C108" s="4" t="s">
        <v>104</v>
      </c>
      <c r="D108" s="68">
        <f>Rubrik!J104</f>
        <v>5</v>
      </c>
    </row>
    <row r="109" spans="1:6" ht="30" x14ac:dyDescent="0.25">
      <c r="A109" s="103"/>
      <c r="C109" s="4" t="s">
        <v>105</v>
      </c>
      <c r="D109" s="68">
        <f>Rubrik!J105</f>
        <v>5</v>
      </c>
    </row>
    <row r="110" spans="1:6" x14ac:dyDescent="0.25">
      <c r="A110" s="103"/>
      <c r="C110" s="4" t="s">
        <v>106</v>
      </c>
      <c r="D110" s="68">
        <f>Rubrik!J106</f>
        <v>5</v>
      </c>
    </row>
    <row r="111" spans="1:6" x14ac:dyDescent="0.25">
      <c r="A111" s="103"/>
      <c r="C111" s="4" t="s">
        <v>107</v>
      </c>
      <c r="D111" s="68">
        <f>Rubrik!J107</f>
        <v>5</v>
      </c>
    </row>
    <row r="112" spans="1:6" x14ac:dyDescent="0.25">
      <c r="A112" s="103"/>
      <c r="C112" s="4" t="s">
        <v>108</v>
      </c>
      <c r="D112" s="68">
        <f>Rubrik!J108</f>
        <v>5</v>
      </c>
    </row>
    <row r="113" spans="1:6" x14ac:dyDescent="0.25">
      <c r="A113" s="103"/>
      <c r="C113" s="4" t="s">
        <v>109</v>
      </c>
      <c r="D113" s="68">
        <f>Rubrik!J109</f>
        <v>5</v>
      </c>
    </row>
    <row r="114" spans="1:6" ht="30" x14ac:dyDescent="0.25">
      <c r="A114" s="103"/>
      <c r="C114" s="4" t="s">
        <v>110</v>
      </c>
      <c r="D114" s="68">
        <f>Rubrik!J110</f>
        <v>5</v>
      </c>
    </row>
    <row r="115" spans="1:6" ht="30" x14ac:dyDescent="0.25">
      <c r="A115" s="103"/>
      <c r="C115" s="4" t="s">
        <v>111</v>
      </c>
      <c r="D115" s="68">
        <f>Rubrik!J111</f>
        <v>5</v>
      </c>
    </row>
    <row r="116" spans="1:6" x14ac:dyDescent="0.25">
      <c r="A116" s="103"/>
      <c r="C116" s="4" t="s">
        <v>112</v>
      </c>
      <c r="D116" s="68">
        <f>Rubrik!J112</f>
        <v>5</v>
      </c>
    </row>
    <row r="117" spans="1:6" ht="30" x14ac:dyDescent="0.25">
      <c r="A117" s="103"/>
      <c r="C117" s="4" t="s">
        <v>113</v>
      </c>
      <c r="D117" s="68">
        <f>Rubrik!J113</f>
        <v>5</v>
      </c>
    </row>
    <row r="118" spans="1:6" x14ac:dyDescent="0.25">
      <c r="A118" s="103"/>
      <c r="C118" s="4" t="s">
        <v>114</v>
      </c>
      <c r="D118" s="68">
        <f>Rubrik!J114</f>
        <v>5</v>
      </c>
    </row>
    <row r="119" spans="1:6" x14ac:dyDescent="0.25">
      <c r="A119" s="103"/>
      <c r="C119" s="4" t="s">
        <v>115</v>
      </c>
      <c r="D119" s="68">
        <f>Rubrik!J115</f>
        <v>5</v>
      </c>
    </row>
    <row r="120" spans="1:6" x14ac:dyDescent="0.25">
      <c r="A120" s="103"/>
      <c r="C120" s="4" t="s">
        <v>116</v>
      </c>
      <c r="D120" s="68">
        <f>Rubrik!J116</f>
        <v>5</v>
      </c>
    </row>
    <row r="121" spans="1:6" x14ac:dyDescent="0.25">
      <c r="A121" s="103"/>
      <c r="B121" s="61" t="s">
        <v>10</v>
      </c>
      <c r="E121" s="13">
        <v>0.04</v>
      </c>
      <c r="F121" s="13">
        <f>(SUM(D122:D137)/(5*COUNTIF(D122:D137,"&lt;&gt;NA"))*E121)</f>
        <v>0.04</v>
      </c>
    </row>
    <row r="122" spans="1:6" x14ac:dyDescent="0.25">
      <c r="A122" s="103"/>
      <c r="C122" s="4" t="s">
        <v>117</v>
      </c>
      <c r="D122" s="68">
        <f>Rubrik!J118</f>
        <v>5</v>
      </c>
    </row>
    <row r="123" spans="1:6" x14ac:dyDescent="0.25">
      <c r="A123" s="103"/>
      <c r="C123" s="4" t="s">
        <v>118</v>
      </c>
      <c r="D123" s="68">
        <f>Rubrik!J119</f>
        <v>5</v>
      </c>
    </row>
    <row r="124" spans="1:6" x14ac:dyDescent="0.25">
      <c r="A124" s="103"/>
      <c r="C124" s="4" t="s">
        <v>119</v>
      </c>
      <c r="D124" s="68">
        <f>Rubrik!J120</f>
        <v>5</v>
      </c>
    </row>
    <row r="125" spans="1:6" x14ac:dyDescent="0.25">
      <c r="A125" s="103"/>
      <c r="C125" s="4" t="s">
        <v>120</v>
      </c>
      <c r="D125" s="68">
        <f>Rubrik!J121</f>
        <v>5</v>
      </c>
    </row>
    <row r="126" spans="1:6" x14ac:dyDescent="0.25">
      <c r="A126" s="103"/>
      <c r="C126" s="4" t="s">
        <v>121</v>
      </c>
      <c r="D126" s="68">
        <f>Rubrik!J122</f>
        <v>5</v>
      </c>
    </row>
    <row r="127" spans="1:6" ht="30" x14ac:dyDescent="0.25">
      <c r="A127" s="103"/>
      <c r="C127" s="4" t="s">
        <v>122</v>
      </c>
      <c r="D127" s="68">
        <f>Rubrik!J123</f>
        <v>5</v>
      </c>
    </row>
    <row r="128" spans="1:6" x14ac:dyDescent="0.25">
      <c r="A128" s="103"/>
      <c r="C128" s="4" t="s">
        <v>123</v>
      </c>
      <c r="D128" s="68">
        <f>Rubrik!J124</f>
        <v>5</v>
      </c>
    </row>
    <row r="129" spans="1:8" ht="30" x14ac:dyDescent="0.25">
      <c r="A129" s="103"/>
      <c r="C129" s="4" t="s">
        <v>124</v>
      </c>
      <c r="D129" s="68">
        <f>Rubrik!J125</f>
        <v>5</v>
      </c>
    </row>
    <row r="130" spans="1:8" x14ac:dyDescent="0.25">
      <c r="A130" s="103"/>
      <c r="C130" s="4" t="s">
        <v>125</v>
      </c>
      <c r="D130" s="68">
        <f>Rubrik!J126</f>
        <v>5</v>
      </c>
    </row>
    <row r="131" spans="1:8" ht="30" x14ac:dyDescent="0.25">
      <c r="A131" s="103"/>
      <c r="C131" s="4" t="s">
        <v>126</v>
      </c>
      <c r="D131" s="68">
        <f>Rubrik!J127</f>
        <v>5</v>
      </c>
    </row>
    <row r="132" spans="1:8" ht="30" x14ac:dyDescent="0.25">
      <c r="A132" s="103"/>
      <c r="C132" s="4" t="s">
        <v>127</v>
      </c>
      <c r="D132" s="68">
        <f>Rubrik!J128</f>
        <v>5</v>
      </c>
    </row>
    <row r="133" spans="1:8" ht="30" x14ac:dyDescent="0.25">
      <c r="A133" s="103"/>
      <c r="C133" s="4" t="s">
        <v>128</v>
      </c>
      <c r="D133" s="68">
        <f>Rubrik!J129</f>
        <v>5</v>
      </c>
    </row>
    <row r="134" spans="1:8" ht="30" x14ac:dyDescent="0.25">
      <c r="A134" s="103"/>
      <c r="C134" s="4" t="s">
        <v>129</v>
      </c>
      <c r="D134" s="68">
        <f>Rubrik!J130</f>
        <v>5</v>
      </c>
    </row>
    <row r="135" spans="1:8" ht="30" x14ac:dyDescent="0.25">
      <c r="A135" s="103"/>
      <c r="C135" s="4" t="s">
        <v>130</v>
      </c>
      <c r="D135" s="68">
        <f>Rubrik!J131</f>
        <v>5</v>
      </c>
    </row>
    <row r="136" spans="1:8" ht="30" x14ac:dyDescent="0.25">
      <c r="A136" s="103"/>
      <c r="C136" s="4" t="s">
        <v>131</v>
      </c>
      <c r="D136" s="68">
        <f>Rubrik!J132</f>
        <v>5</v>
      </c>
    </row>
    <row r="137" spans="1:8" x14ac:dyDescent="0.25">
      <c r="A137" s="103"/>
      <c r="C137" s="4" t="s">
        <v>132</v>
      </c>
      <c r="D137" s="68">
        <f>Rubrik!J133</f>
        <v>5</v>
      </c>
    </row>
    <row r="138" spans="1:8" x14ac:dyDescent="0.25">
      <c r="A138" s="103"/>
      <c r="B138" s="61" t="s">
        <v>133</v>
      </c>
      <c r="E138" s="13">
        <v>0.04</v>
      </c>
      <c r="F138" s="13">
        <f>(SUM(D139:D143)/(5*COUNTIF(D139:D143,"&lt;&gt;NA"))*E138)</f>
        <v>0.04</v>
      </c>
    </row>
    <row r="139" spans="1:8" x14ac:dyDescent="0.25">
      <c r="A139" s="103"/>
      <c r="C139" s="4" t="s">
        <v>134</v>
      </c>
      <c r="D139" s="68">
        <f>Rubrik!J135</f>
        <v>5</v>
      </c>
    </row>
    <row r="140" spans="1:8" x14ac:dyDescent="0.25">
      <c r="A140" s="103"/>
      <c r="C140" s="4" t="s">
        <v>135</v>
      </c>
      <c r="D140" s="68">
        <f>Rubrik!J136</f>
        <v>5</v>
      </c>
    </row>
    <row r="141" spans="1:8" x14ac:dyDescent="0.25">
      <c r="A141" s="103"/>
      <c r="C141" s="4" t="s">
        <v>136</v>
      </c>
      <c r="D141" s="68">
        <f>Rubrik!J137</f>
        <v>5</v>
      </c>
    </row>
    <row r="142" spans="1:8" ht="30" x14ac:dyDescent="0.25">
      <c r="A142" s="103"/>
      <c r="C142" s="4" t="s">
        <v>137</v>
      </c>
      <c r="D142" s="68">
        <f>Rubrik!J138</f>
        <v>5</v>
      </c>
    </row>
    <row r="143" spans="1:8" x14ac:dyDescent="0.25">
      <c r="A143" s="103"/>
      <c r="C143" s="4" t="s">
        <v>138</v>
      </c>
      <c r="D143" s="68">
        <f>Rubrik!J139</f>
        <v>5</v>
      </c>
    </row>
    <row r="144" spans="1:8" ht="15" customHeight="1" x14ac:dyDescent="0.25">
      <c r="A144" s="109" t="s">
        <v>241</v>
      </c>
      <c r="B144" s="109"/>
      <c r="C144" s="109"/>
      <c r="D144" s="73"/>
      <c r="E144" s="70">
        <f>SUM(E38,E43,E75,E84,E97,E102,E121,E138)</f>
        <v>0.35</v>
      </c>
      <c r="F144" s="70"/>
      <c r="G144" s="70">
        <f>SUM(F38,F43,F75,F84,F97,F102,F121,F138)</f>
        <v>0.35</v>
      </c>
      <c r="H144" s="74" t="str">
        <f>IF(G144&lt;0.17,"Tingkat Dasar",IF(G144&lt;0.24,"Tingkat Reaktif",IF(G144&lt;0.29,"Tingkat Terencana",IF(G144&lt;0.33,"Tingkat Proaktif","Tingkat Resilient"))))</f>
        <v>Tingkat Resilient</v>
      </c>
    </row>
    <row r="145" spans="1:6" ht="20.25" customHeight="1" x14ac:dyDescent="0.25">
      <c r="A145" s="103" t="s">
        <v>243</v>
      </c>
      <c r="B145" s="61" t="s">
        <v>11</v>
      </c>
      <c r="E145" s="13">
        <v>0.05</v>
      </c>
      <c r="F145" s="13">
        <f>(SUM(D146:D148)/(5*COUNTIF(D146:D148,"&lt;&gt;NA"))*E145)</f>
        <v>0.05</v>
      </c>
    </row>
    <row r="146" spans="1:6" x14ac:dyDescent="0.25">
      <c r="A146" s="103"/>
      <c r="C146" s="4" t="s">
        <v>139</v>
      </c>
      <c r="D146" s="68">
        <f>Rubrik!J141</f>
        <v>5</v>
      </c>
    </row>
    <row r="147" spans="1:6" x14ac:dyDescent="0.25">
      <c r="A147" s="103"/>
      <c r="C147" s="4" t="s">
        <v>140</v>
      </c>
      <c r="D147" s="68">
        <f>Rubrik!J142</f>
        <v>5</v>
      </c>
    </row>
    <row r="148" spans="1:6" x14ac:dyDescent="0.25">
      <c r="A148" s="103"/>
      <c r="C148" s="4" t="s">
        <v>141</v>
      </c>
      <c r="D148" s="68">
        <f>Rubrik!J143</f>
        <v>5</v>
      </c>
    </row>
    <row r="149" spans="1:6" x14ac:dyDescent="0.25">
      <c r="A149" s="103"/>
      <c r="B149" s="61" t="s">
        <v>12</v>
      </c>
      <c r="E149" s="13">
        <v>0.05</v>
      </c>
      <c r="F149" s="13">
        <f>(SUM(D150:D156)/(5*COUNTIF(D150:D156,"&lt;&gt;NA"))*E149)</f>
        <v>0.05</v>
      </c>
    </row>
    <row r="150" spans="1:6" x14ac:dyDescent="0.25">
      <c r="A150" s="103"/>
      <c r="C150" s="4" t="s">
        <v>142</v>
      </c>
      <c r="D150" s="68">
        <f>Rubrik!J145</f>
        <v>5</v>
      </c>
    </row>
    <row r="151" spans="1:6" x14ac:dyDescent="0.25">
      <c r="A151" s="103"/>
      <c r="C151" s="4" t="s">
        <v>143</v>
      </c>
      <c r="D151" s="68">
        <f>Rubrik!J146</f>
        <v>5</v>
      </c>
    </row>
    <row r="152" spans="1:6" x14ac:dyDescent="0.25">
      <c r="A152" s="103"/>
      <c r="C152" s="4" t="s">
        <v>144</v>
      </c>
      <c r="D152" s="68">
        <f>Rubrik!J147</f>
        <v>5</v>
      </c>
    </row>
    <row r="153" spans="1:6" x14ac:dyDescent="0.25">
      <c r="A153" s="103"/>
      <c r="C153" s="4" t="s">
        <v>145</v>
      </c>
      <c r="D153" s="68">
        <f>Rubrik!J148</f>
        <v>5</v>
      </c>
    </row>
    <row r="154" spans="1:6" x14ac:dyDescent="0.25">
      <c r="A154" s="103"/>
      <c r="C154" s="4" t="s">
        <v>146</v>
      </c>
      <c r="D154" s="68">
        <f>Rubrik!J149</f>
        <v>5</v>
      </c>
    </row>
    <row r="155" spans="1:6" x14ac:dyDescent="0.25">
      <c r="A155" s="103"/>
      <c r="C155" s="4" t="s">
        <v>147</v>
      </c>
      <c r="D155" s="68">
        <f>Rubrik!J150</f>
        <v>5</v>
      </c>
    </row>
    <row r="156" spans="1:6" x14ac:dyDescent="0.25">
      <c r="A156" s="103"/>
      <c r="C156" s="4" t="s">
        <v>148</v>
      </c>
      <c r="D156" s="68">
        <f>Rubrik!J151</f>
        <v>5</v>
      </c>
    </row>
    <row r="157" spans="1:6" x14ac:dyDescent="0.25">
      <c r="A157" s="103"/>
      <c r="B157" s="61" t="s">
        <v>13</v>
      </c>
      <c r="E157" s="13">
        <v>0.05</v>
      </c>
      <c r="F157" s="13">
        <f>(SUM(D158:D163)/(5*COUNTIF(D158:D163,"&lt;&gt;NA"))*E157)</f>
        <v>0.05</v>
      </c>
    </row>
    <row r="158" spans="1:6" x14ac:dyDescent="0.25">
      <c r="A158" s="103"/>
      <c r="C158" s="4" t="s">
        <v>149</v>
      </c>
      <c r="D158" s="68">
        <f>Rubrik!J153</f>
        <v>5</v>
      </c>
    </row>
    <row r="159" spans="1:6" x14ac:dyDescent="0.25">
      <c r="A159" s="103"/>
      <c r="C159" s="4" t="s">
        <v>150</v>
      </c>
      <c r="D159" s="68">
        <f>Rubrik!J154</f>
        <v>5</v>
      </c>
    </row>
    <row r="160" spans="1:6" x14ac:dyDescent="0.25">
      <c r="A160" s="103"/>
      <c r="C160" s="4" t="s">
        <v>151</v>
      </c>
      <c r="D160" s="68">
        <f>Rubrik!J155</f>
        <v>5</v>
      </c>
    </row>
    <row r="161" spans="1:8" x14ac:dyDescent="0.25">
      <c r="A161" s="103"/>
      <c r="C161" s="4" t="s">
        <v>152</v>
      </c>
      <c r="D161" s="68">
        <f>Rubrik!J156</f>
        <v>5</v>
      </c>
    </row>
    <row r="162" spans="1:8" x14ac:dyDescent="0.25">
      <c r="A162" s="103"/>
      <c r="C162" s="4" t="s">
        <v>153</v>
      </c>
      <c r="D162" s="68">
        <f>Rubrik!J157</f>
        <v>5</v>
      </c>
    </row>
    <row r="163" spans="1:8" x14ac:dyDescent="0.25">
      <c r="A163" s="103"/>
      <c r="C163" s="4" t="s">
        <v>154</v>
      </c>
      <c r="D163" s="68">
        <f>Rubrik!J158</f>
        <v>5</v>
      </c>
    </row>
    <row r="164" spans="1:8" x14ac:dyDescent="0.25">
      <c r="A164" s="103"/>
      <c r="B164" s="61" t="s">
        <v>14</v>
      </c>
      <c r="E164" s="13">
        <v>0.05</v>
      </c>
      <c r="F164" s="13">
        <f>(SUM(D165:D166)/(5*COUNTIF(D165:D166,"&lt;&gt;NA"))*E164)</f>
        <v>0.05</v>
      </c>
    </row>
    <row r="165" spans="1:8" x14ac:dyDescent="0.25">
      <c r="A165" s="103"/>
      <c r="C165" s="4" t="s">
        <v>155</v>
      </c>
      <c r="D165" s="68">
        <f>Rubrik!J160</f>
        <v>5</v>
      </c>
    </row>
    <row r="166" spans="1:8" x14ac:dyDescent="0.25">
      <c r="A166" s="103"/>
      <c r="C166" s="4" t="s">
        <v>156</v>
      </c>
      <c r="D166" s="68">
        <f>Rubrik!J161</f>
        <v>5</v>
      </c>
    </row>
    <row r="167" spans="1:8" ht="15" customHeight="1" x14ac:dyDescent="0.25">
      <c r="A167" s="110" t="s">
        <v>244</v>
      </c>
      <c r="B167" s="110"/>
      <c r="C167" s="110"/>
      <c r="D167" s="75"/>
      <c r="E167" s="76">
        <f>SUM(E145,E149,E157,E164)</f>
        <v>0.2</v>
      </c>
      <c r="F167" s="76"/>
      <c r="G167" s="76">
        <f>SUM(F145,F149,F157,F164)</f>
        <v>0.2</v>
      </c>
      <c r="H167" s="77" t="str">
        <f>IF(G167&lt;0.1,"Tingkat Dasar",IF(G167&lt;0.14,"Tingkat Reaktif",IF(G167&lt;0.17,"Tingkat Terencana",IF(G167&lt;0.19,"Tingkat Proaktif","Tingkat Resilient"))))</f>
        <v>Tingkat Resilient</v>
      </c>
    </row>
    <row r="168" spans="1:8" ht="20.25" customHeight="1" x14ac:dyDescent="0.25">
      <c r="A168" s="103" t="s">
        <v>251</v>
      </c>
      <c r="B168" s="61" t="s">
        <v>15</v>
      </c>
      <c r="E168" s="13">
        <v>0.04</v>
      </c>
      <c r="F168" s="13">
        <f>(SUM(D169:D172)/(5*COUNTIF(D169:D172,"&lt;&gt;NA"))*E168)</f>
        <v>0.04</v>
      </c>
    </row>
    <row r="169" spans="1:8" x14ac:dyDescent="0.25">
      <c r="A169" s="103"/>
      <c r="C169" s="4" t="s">
        <v>157</v>
      </c>
      <c r="D169" s="68">
        <f>Rubrik!J163</f>
        <v>5</v>
      </c>
    </row>
    <row r="170" spans="1:8" x14ac:dyDescent="0.25">
      <c r="A170" s="103"/>
      <c r="C170" s="4" t="s">
        <v>158</v>
      </c>
      <c r="D170" s="68">
        <f>Rubrik!J164</f>
        <v>5</v>
      </c>
    </row>
    <row r="171" spans="1:8" x14ac:dyDescent="0.25">
      <c r="A171" s="103"/>
      <c r="C171" s="4" t="s">
        <v>159</v>
      </c>
      <c r="D171" s="68">
        <f>Rubrik!J165</f>
        <v>5</v>
      </c>
    </row>
    <row r="172" spans="1:8" x14ac:dyDescent="0.25">
      <c r="A172" s="103"/>
      <c r="C172" s="4" t="s">
        <v>160</v>
      </c>
      <c r="D172" s="68">
        <f>Rubrik!J166</f>
        <v>5</v>
      </c>
    </row>
    <row r="173" spans="1:8" x14ac:dyDescent="0.25">
      <c r="A173" s="103"/>
      <c r="B173" s="61" t="s">
        <v>16</v>
      </c>
      <c r="E173" s="13">
        <v>0.03</v>
      </c>
      <c r="F173" s="13">
        <f>(SUM(D174:D176)/(5*COUNTIF(D174:D176,"&lt;&gt;NA"))*E173)</f>
        <v>0.03</v>
      </c>
    </row>
    <row r="174" spans="1:8" x14ac:dyDescent="0.25">
      <c r="A174" s="103"/>
      <c r="C174" s="4" t="s">
        <v>161</v>
      </c>
      <c r="D174" s="68">
        <f>Rubrik!J168</f>
        <v>5</v>
      </c>
    </row>
    <row r="175" spans="1:8" x14ac:dyDescent="0.25">
      <c r="A175" s="103"/>
      <c r="C175" s="4" t="s">
        <v>162</v>
      </c>
      <c r="D175" s="68">
        <f>Rubrik!J169</f>
        <v>5</v>
      </c>
    </row>
    <row r="176" spans="1:8" x14ac:dyDescent="0.25">
      <c r="A176" s="103"/>
      <c r="C176" s="4" t="s">
        <v>163</v>
      </c>
      <c r="D176" s="68">
        <f>Rubrik!J170</f>
        <v>5</v>
      </c>
    </row>
    <row r="177" spans="1:6" x14ac:dyDescent="0.25">
      <c r="A177" s="103"/>
      <c r="B177" s="61" t="s">
        <v>17</v>
      </c>
      <c r="E177" s="13">
        <v>0.03</v>
      </c>
      <c r="F177" s="13">
        <f>(SUM(D178:D180)/(5*COUNTIF(D178:D180,"&lt;&gt;NA"))*E177)</f>
        <v>0.03</v>
      </c>
    </row>
    <row r="178" spans="1:6" x14ac:dyDescent="0.25">
      <c r="A178" s="103"/>
      <c r="C178" s="4" t="s">
        <v>188</v>
      </c>
      <c r="D178" s="68">
        <f>Rubrik!J172</f>
        <v>5</v>
      </c>
    </row>
    <row r="179" spans="1:6" x14ac:dyDescent="0.25">
      <c r="A179" s="103"/>
      <c r="C179" s="4" t="s">
        <v>189</v>
      </c>
      <c r="D179" s="68">
        <f>Rubrik!J173</f>
        <v>5</v>
      </c>
    </row>
    <row r="180" spans="1:6" x14ac:dyDescent="0.25">
      <c r="A180" s="103"/>
      <c r="C180" s="4" t="s">
        <v>190</v>
      </c>
      <c r="D180" s="68">
        <f>Rubrik!J174</f>
        <v>5</v>
      </c>
    </row>
    <row r="181" spans="1:6" x14ac:dyDescent="0.25">
      <c r="A181" s="103"/>
      <c r="B181" s="61" t="s">
        <v>18</v>
      </c>
      <c r="E181" s="13">
        <v>0.04</v>
      </c>
      <c r="F181" s="13">
        <f>(SUM(D182:D186)/(5*COUNTIF(D182:D186,"&lt;&gt;NA"))*E181)</f>
        <v>0.04</v>
      </c>
    </row>
    <row r="182" spans="1:6" ht="30" x14ac:dyDescent="0.25">
      <c r="A182" s="103"/>
      <c r="C182" s="4" t="s">
        <v>191</v>
      </c>
      <c r="D182" s="68">
        <f>Rubrik!J176</f>
        <v>5</v>
      </c>
    </row>
    <row r="183" spans="1:6" ht="30" x14ac:dyDescent="0.25">
      <c r="A183" s="103"/>
      <c r="C183" s="4" t="s">
        <v>192</v>
      </c>
      <c r="D183" s="68">
        <f>Rubrik!J177</f>
        <v>5</v>
      </c>
    </row>
    <row r="184" spans="1:6" ht="45" x14ac:dyDescent="0.25">
      <c r="A184" s="103"/>
      <c r="C184" s="4" t="s">
        <v>193</v>
      </c>
      <c r="D184" s="68">
        <f>Rubrik!J178</f>
        <v>5</v>
      </c>
    </row>
    <row r="185" spans="1:6" ht="45" x14ac:dyDescent="0.25">
      <c r="A185" s="103"/>
      <c r="C185" s="4" t="s">
        <v>194</v>
      </c>
      <c r="D185" s="68">
        <f>Rubrik!J179</f>
        <v>5</v>
      </c>
    </row>
    <row r="186" spans="1:6" x14ac:dyDescent="0.25">
      <c r="A186" s="103"/>
      <c r="C186" s="4" t="s">
        <v>195</v>
      </c>
      <c r="D186" s="68">
        <f>Rubrik!J180</f>
        <v>5</v>
      </c>
    </row>
    <row r="187" spans="1:6" x14ac:dyDescent="0.25">
      <c r="A187" s="103"/>
      <c r="B187" s="61" t="s">
        <v>19</v>
      </c>
      <c r="E187" s="13">
        <v>0.04</v>
      </c>
      <c r="F187" s="13">
        <f>(SUM(D188:D197)/(5*COUNTIF(D188:D197,"&lt;&gt;NA"))*E187)</f>
        <v>0.04</v>
      </c>
    </row>
    <row r="188" spans="1:6" x14ac:dyDescent="0.25">
      <c r="A188" s="103"/>
      <c r="C188" s="4" t="s">
        <v>196</v>
      </c>
      <c r="D188" s="68">
        <f>Rubrik!J182</f>
        <v>5</v>
      </c>
    </row>
    <row r="189" spans="1:6" x14ac:dyDescent="0.25">
      <c r="A189" s="103"/>
      <c r="C189" s="4" t="s">
        <v>197</v>
      </c>
      <c r="D189" s="68">
        <f>Rubrik!J183</f>
        <v>5</v>
      </c>
    </row>
    <row r="190" spans="1:6" x14ac:dyDescent="0.25">
      <c r="A190" s="103"/>
      <c r="C190" s="4" t="s">
        <v>198</v>
      </c>
      <c r="D190" s="68">
        <f>Rubrik!J184</f>
        <v>5</v>
      </c>
    </row>
    <row r="191" spans="1:6" ht="30" x14ac:dyDescent="0.25">
      <c r="A191" s="103"/>
      <c r="C191" s="4" t="s">
        <v>199</v>
      </c>
      <c r="D191" s="68">
        <f>Rubrik!J185</f>
        <v>5</v>
      </c>
    </row>
    <row r="192" spans="1:6" x14ac:dyDescent="0.25">
      <c r="A192" s="103"/>
      <c r="C192" s="4" t="s">
        <v>200</v>
      </c>
      <c r="D192" s="68">
        <f>Rubrik!J186</f>
        <v>5</v>
      </c>
    </row>
    <row r="193" spans="1:6" ht="30" x14ac:dyDescent="0.25">
      <c r="A193" s="103"/>
      <c r="C193" s="4" t="s">
        <v>201</v>
      </c>
      <c r="D193" s="68">
        <f>Rubrik!J187</f>
        <v>5</v>
      </c>
    </row>
    <row r="194" spans="1:6" x14ac:dyDescent="0.25">
      <c r="A194" s="103"/>
      <c r="C194" s="4" t="s">
        <v>202</v>
      </c>
      <c r="D194" s="68">
        <f>Rubrik!J188</f>
        <v>5</v>
      </c>
    </row>
    <row r="195" spans="1:6" x14ac:dyDescent="0.25">
      <c r="A195" s="103"/>
      <c r="C195" s="4" t="s">
        <v>203</v>
      </c>
      <c r="D195" s="68">
        <f>Rubrik!J189</f>
        <v>5</v>
      </c>
    </row>
    <row r="196" spans="1:6" x14ac:dyDescent="0.25">
      <c r="A196" s="103"/>
      <c r="C196" s="4" t="s">
        <v>204</v>
      </c>
      <c r="D196" s="68">
        <f>Rubrik!J190</f>
        <v>5</v>
      </c>
    </row>
    <row r="197" spans="1:6" x14ac:dyDescent="0.25">
      <c r="A197" s="103"/>
      <c r="C197" s="4" t="s">
        <v>205</v>
      </c>
      <c r="D197" s="68">
        <f>Rubrik!J191</f>
        <v>5</v>
      </c>
    </row>
    <row r="198" spans="1:6" x14ac:dyDescent="0.25">
      <c r="A198" s="103"/>
      <c r="B198" s="61" t="s">
        <v>20</v>
      </c>
      <c r="E198" s="13">
        <v>0.03</v>
      </c>
      <c r="F198" s="13">
        <f>(SUM(D199:D209)/(5*COUNTIF(D199:D209,"&lt;&gt;NA"))*E198)</f>
        <v>0.03</v>
      </c>
    </row>
    <row r="199" spans="1:6" ht="30" x14ac:dyDescent="0.25">
      <c r="A199" s="103"/>
      <c r="C199" s="4" t="s">
        <v>228</v>
      </c>
      <c r="D199" s="68">
        <f>Rubrik!J193</f>
        <v>5</v>
      </c>
    </row>
    <row r="200" spans="1:6" x14ac:dyDescent="0.25">
      <c r="A200" s="103"/>
      <c r="C200" s="4" t="s">
        <v>206</v>
      </c>
      <c r="D200" s="68">
        <f>Rubrik!J194</f>
        <v>5</v>
      </c>
    </row>
    <row r="201" spans="1:6" ht="30" x14ac:dyDescent="0.25">
      <c r="A201" s="103"/>
      <c r="C201" s="4" t="s">
        <v>207</v>
      </c>
      <c r="D201" s="68">
        <f>Rubrik!J195</f>
        <v>5</v>
      </c>
    </row>
    <row r="202" spans="1:6" x14ac:dyDescent="0.25">
      <c r="A202" s="103"/>
      <c r="C202" s="4" t="s">
        <v>208</v>
      </c>
      <c r="D202" s="68">
        <f>Rubrik!J196</f>
        <v>5</v>
      </c>
    </row>
    <row r="203" spans="1:6" x14ac:dyDescent="0.25">
      <c r="A203" s="103"/>
      <c r="C203" s="4" t="s">
        <v>209</v>
      </c>
      <c r="D203" s="68">
        <f>Rubrik!J197</f>
        <v>5</v>
      </c>
    </row>
    <row r="204" spans="1:6" x14ac:dyDescent="0.25">
      <c r="A204" s="103"/>
      <c r="C204" s="4" t="s">
        <v>210</v>
      </c>
      <c r="D204" s="68">
        <f>Rubrik!J198</f>
        <v>5</v>
      </c>
    </row>
    <row r="205" spans="1:6" x14ac:dyDescent="0.25">
      <c r="A205" s="103"/>
      <c r="C205" s="4" t="s">
        <v>211</v>
      </c>
      <c r="D205" s="68">
        <f>Rubrik!J199</f>
        <v>5</v>
      </c>
    </row>
    <row r="206" spans="1:6" ht="30" x14ac:dyDescent="0.25">
      <c r="A206" s="103"/>
      <c r="C206" s="4" t="s">
        <v>212</v>
      </c>
      <c r="D206" s="68">
        <f>Rubrik!J200</f>
        <v>5</v>
      </c>
    </row>
    <row r="207" spans="1:6" ht="30" x14ac:dyDescent="0.25">
      <c r="A207" s="103"/>
      <c r="C207" s="4" t="s">
        <v>229</v>
      </c>
      <c r="D207" s="68">
        <f>Rubrik!J201</f>
        <v>5</v>
      </c>
    </row>
    <row r="208" spans="1:6" x14ac:dyDescent="0.25">
      <c r="A208" s="103"/>
      <c r="C208" s="4" t="s">
        <v>213</v>
      </c>
      <c r="D208" s="68">
        <f>Rubrik!J202</f>
        <v>5</v>
      </c>
    </row>
    <row r="209" spans="1:6" ht="30" x14ac:dyDescent="0.25">
      <c r="A209" s="103"/>
      <c r="C209" s="4" t="s">
        <v>214</v>
      </c>
      <c r="D209" s="68">
        <f>Rubrik!J203</f>
        <v>5</v>
      </c>
    </row>
    <row r="210" spans="1:6" x14ac:dyDescent="0.25">
      <c r="A210" s="103"/>
      <c r="B210" s="61" t="s">
        <v>21</v>
      </c>
      <c r="E210" s="13">
        <v>0.04</v>
      </c>
      <c r="F210" s="13">
        <f>(SUM(D211:D215)/(5*COUNTIF(D211:D215,"&lt;&gt;NA"))*E210)</f>
        <v>0.04</v>
      </c>
    </row>
    <row r="211" spans="1:6" x14ac:dyDescent="0.25">
      <c r="A211" s="103"/>
      <c r="C211" s="4" t="s">
        <v>215</v>
      </c>
      <c r="D211" s="68">
        <f>Rubrik!J205</f>
        <v>5</v>
      </c>
    </row>
    <row r="212" spans="1:6" x14ac:dyDescent="0.25">
      <c r="A212" s="103"/>
      <c r="C212" s="4" t="s">
        <v>216</v>
      </c>
      <c r="D212" s="68">
        <f>Rubrik!J206</f>
        <v>5</v>
      </c>
    </row>
    <row r="213" spans="1:6" x14ac:dyDescent="0.25">
      <c r="A213" s="103"/>
      <c r="C213" s="4" t="s">
        <v>217</v>
      </c>
      <c r="D213" s="68">
        <f>Rubrik!J207</f>
        <v>5</v>
      </c>
    </row>
    <row r="214" spans="1:6" x14ac:dyDescent="0.25">
      <c r="A214" s="103"/>
      <c r="C214" s="4" t="s">
        <v>218</v>
      </c>
      <c r="D214" s="68">
        <f>Rubrik!J208</f>
        <v>5</v>
      </c>
    </row>
    <row r="215" spans="1:6" x14ac:dyDescent="0.25">
      <c r="A215" s="103"/>
      <c r="C215" s="4" t="s">
        <v>219</v>
      </c>
      <c r="D215" s="68">
        <f>Rubrik!J209</f>
        <v>5</v>
      </c>
    </row>
    <row r="216" spans="1:6" x14ac:dyDescent="0.25">
      <c r="A216" s="103"/>
      <c r="B216" s="61" t="s">
        <v>22</v>
      </c>
      <c r="E216" s="13">
        <v>0.03</v>
      </c>
      <c r="F216" s="13">
        <f>(SUM(D217:D218)/(5*COUNTIF(D217:D218,"&lt;&gt;NA"))*E216)</f>
        <v>0.03</v>
      </c>
    </row>
    <row r="217" spans="1:6" x14ac:dyDescent="0.25">
      <c r="A217" s="103"/>
      <c r="C217" s="4" t="s">
        <v>220</v>
      </c>
      <c r="D217" s="68">
        <f>Rubrik!J211</f>
        <v>5</v>
      </c>
    </row>
    <row r="218" spans="1:6" x14ac:dyDescent="0.25">
      <c r="A218" s="103"/>
      <c r="C218" s="4" t="s">
        <v>221</v>
      </c>
      <c r="D218" s="68">
        <f>Rubrik!J212</f>
        <v>5</v>
      </c>
    </row>
    <row r="219" spans="1:6" x14ac:dyDescent="0.25">
      <c r="A219" s="103"/>
      <c r="B219" s="61" t="s">
        <v>23</v>
      </c>
      <c r="D219" s="68">
        <f>Rubrik!J213</f>
        <v>0</v>
      </c>
      <c r="E219" s="13">
        <v>0.01</v>
      </c>
      <c r="F219" s="13">
        <f>(SUM(D220:D222)/(5*COUNTIF(D220:D222,"&lt;&gt;NA"))*E219)</f>
        <v>0.01</v>
      </c>
    </row>
    <row r="220" spans="1:6" x14ac:dyDescent="0.25">
      <c r="A220" s="103"/>
      <c r="C220" s="4" t="s">
        <v>222</v>
      </c>
      <c r="D220" s="68">
        <f>Rubrik!J214</f>
        <v>5</v>
      </c>
    </row>
    <row r="221" spans="1:6" x14ac:dyDescent="0.25">
      <c r="A221" s="103"/>
      <c r="C221" s="4" t="s">
        <v>223</v>
      </c>
      <c r="D221" s="68">
        <f>Rubrik!J215</f>
        <v>5</v>
      </c>
    </row>
    <row r="222" spans="1:6" x14ac:dyDescent="0.25">
      <c r="A222" s="103"/>
      <c r="C222" s="4" t="s">
        <v>224</v>
      </c>
      <c r="D222" s="68">
        <f>Rubrik!J216</f>
        <v>5</v>
      </c>
    </row>
    <row r="223" spans="1:6" x14ac:dyDescent="0.25">
      <c r="A223" s="103"/>
      <c r="B223" s="61" t="s">
        <v>24</v>
      </c>
      <c r="E223" s="13">
        <v>0.01</v>
      </c>
      <c r="F223" s="13">
        <f>(SUM(D224:D226)/(5*COUNTIF(D224:D226,"&lt;&gt;NA"))*E223)</f>
        <v>0.01</v>
      </c>
    </row>
    <row r="224" spans="1:6" x14ac:dyDescent="0.25">
      <c r="A224" s="103"/>
      <c r="C224" s="4" t="s">
        <v>225</v>
      </c>
      <c r="D224" s="68">
        <f>Rubrik!J218</f>
        <v>5</v>
      </c>
    </row>
    <row r="225" spans="1:8" x14ac:dyDescent="0.25">
      <c r="A225" s="103"/>
      <c r="C225" s="4" t="s">
        <v>226</v>
      </c>
      <c r="D225" s="68">
        <f>Rubrik!J219</f>
        <v>5</v>
      </c>
    </row>
    <row r="226" spans="1:8" x14ac:dyDescent="0.25">
      <c r="A226" s="103"/>
      <c r="C226" s="4" t="s">
        <v>227</v>
      </c>
      <c r="D226" s="68">
        <f>Rubrik!J220</f>
        <v>5</v>
      </c>
    </row>
    <row r="227" spans="1:8" ht="15" customHeight="1" x14ac:dyDescent="0.25">
      <c r="A227" s="110" t="s">
        <v>245</v>
      </c>
      <c r="B227" s="110"/>
      <c r="C227" s="110"/>
      <c r="D227" s="75"/>
      <c r="E227" s="76">
        <f>SUM(E168,E173,E177,E181,E187,E198,E210,E216,E219,E223)</f>
        <v>0.30000000000000004</v>
      </c>
      <c r="F227" s="76"/>
      <c r="G227" s="76">
        <f>SUM(F168,F173,F177,F181,F187,F198,F210,F216,F219,F223)</f>
        <v>0.30000000000000004</v>
      </c>
      <c r="H227" s="77" t="str">
        <f>IF(G227&lt;0.15,"Tingkat Dasar",IF(G227&lt;0.2,"Tingkat Reaktif",IF(G227&lt;0.25,"Tingkat Terencana",IF(G227&lt;0.28,"Tingkat Proaktif","Tingkat Resilient"))))</f>
        <v>Tingkat Resilient</v>
      </c>
    </row>
    <row r="228" spans="1:8" ht="15" customHeight="1" x14ac:dyDescent="0.25">
      <c r="A228" s="114" t="s">
        <v>246</v>
      </c>
      <c r="B228" s="114"/>
      <c r="C228" s="114"/>
      <c r="D228" s="113"/>
      <c r="E228" s="111">
        <f>SUM(E37,E144,E167,E227)</f>
        <v>1</v>
      </c>
      <c r="F228" s="111"/>
      <c r="G228" s="111">
        <f>SUM(G37,G144,G167,G227)</f>
        <v>1</v>
      </c>
      <c r="H228" s="112" t="str">
        <f>IF(G228&lt;0.5,"Tingkat Dasar",IF(G228&lt;0.7,"Tingkat Reaktif",IF(G228&lt;0.8,"Tingkat Terencana",IF(G228&lt;0.9,"Tingkat Proaktif","Tingkat Resilient"))))</f>
        <v>Tingkat Resilient</v>
      </c>
    </row>
    <row r="229" spans="1:8" hidden="1" x14ac:dyDescent="0.25">
      <c r="A229" s="114"/>
      <c r="B229" s="114"/>
      <c r="C229" s="114"/>
      <c r="D229" s="113"/>
      <c r="E229" s="111"/>
      <c r="F229" s="111"/>
      <c r="G229" s="111"/>
      <c r="H229" s="112"/>
    </row>
  </sheetData>
  <sheetProtection algorithmName="SHA-512" hashValue="yfLF0zNdR1gOMK8E4F6C4OIG/8RitCIKSCwaCF7K85NMnQqP1YipIE6WKSDSDC5NeKY+liqepG0GqSOXCMzs9w==" saltValue="k441AxlX61YS/AqZOnsjiQ==" spinCount="100000" sheet="1" selectLockedCells="1"/>
  <mergeCells count="22">
    <mergeCell ref="G228:G229"/>
    <mergeCell ref="H228:H229"/>
    <mergeCell ref="A227:C227"/>
    <mergeCell ref="A168:A226"/>
    <mergeCell ref="D228:D229"/>
    <mergeCell ref="E228:E229"/>
    <mergeCell ref="F228:F229"/>
    <mergeCell ref="A228:C229"/>
    <mergeCell ref="A144:C144"/>
    <mergeCell ref="A38:A143"/>
    <mergeCell ref="A167:C167"/>
    <mergeCell ref="A145:A166"/>
    <mergeCell ref="A37:C37"/>
    <mergeCell ref="A6:A36"/>
    <mergeCell ref="A1:H1"/>
    <mergeCell ref="D3:E3"/>
    <mergeCell ref="D2:E2"/>
    <mergeCell ref="A2:B2"/>
    <mergeCell ref="A3:B3"/>
    <mergeCell ref="F2:H2"/>
    <mergeCell ref="F3:H3"/>
    <mergeCell ref="A4:H4"/>
  </mergeCells>
  <pageMargins left="0.7" right="0.7" top="0.75" bottom="0.75" header="0.3" footer="0.3"/>
  <pageSetup paperSize="8"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FDAE9-4D01-4612-899D-20D1EC56CF12}">
  <sheetPr>
    <tabColor rgb="FFFF0000"/>
  </sheetPr>
  <dimension ref="A1:M221"/>
  <sheetViews>
    <sheetView zoomScale="70" zoomScaleNormal="70" workbookViewId="0">
      <pane xSplit="3" ySplit="3" topLeftCell="G123" activePane="bottomRight" state="frozen"/>
      <selection pane="topRight" activeCell="D1" sqref="D1"/>
      <selection pane="bottomLeft" activeCell="A4" sqref="A4"/>
      <selection pane="bottomRight" activeCell="K124" sqref="K124"/>
    </sheetView>
  </sheetViews>
  <sheetFormatPr defaultColWidth="0" defaultRowHeight="15" zeroHeight="1" x14ac:dyDescent="0.25"/>
  <cols>
    <col min="1" max="1" width="18.85546875" style="2" customWidth="1"/>
    <col min="2" max="2" width="5.140625" style="21" customWidth="1"/>
    <col min="3" max="3" width="50" style="2" customWidth="1"/>
    <col min="4" max="4" width="50.7109375" style="29" customWidth="1"/>
    <col min="5" max="7" width="50.7109375" style="28" customWidth="1"/>
    <col min="8" max="8" width="50.7109375" style="27" customWidth="1"/>
    <col min="9" max="9" width="36.5703125" style="21" customWidth="1"/>
    <col min="10" max="10" width="17.85546875" style="21" customWidth="1"/>
    <col min="11" max="11" width="18.5703125" customWidth="1"/>
    <col min="12" max="12" width="26" bestFit="1" customWidth="1"/>
    <col min="13" max="13" width="9.140625" customWidth="1"/>
    <col min="14" max="16384" width="9.140625" hidden="1"/>
  </cols>
  <sheetData>
    <row r="1" spans="1:12" x14ac:dyDescent="0.25">
      <c r="A1" s="116"/>
      <c r="B1" s="116"/>
      <c r="C1" s="116"/>
      <c r="D1" s="116"/>
      <c r="E1" s="116"/>
      <c r="F1" s="116"/>
      <c r="G1" s="116"/>
      <c r="H1" s="116"/>
    </row>
    <row r="2" spans="1:12" x14ac:dyDescent="0.25">
      <c r="A2" s="3" t="s">
        <v>0</v>
      </c>
      <c r="B2" s="22"/>
      <c r="C2" s="3" t="s">
        <v>164</v>
      </c>
      <c r="D2" s="25">
        <v>1</v>
      </c>
      <c r="E2" s="26">
        <v>2</v>
      </c>
      <c r="F2" s="26">
        <v>3</v>
      </c>
      <c r="G2" s="26">
        <v>4</v>
      </c>
      <c r="H2" s="26">
        <v>5</v>
      </c>
      <c r="I2" s="60" t="s">
        <v>169</v>
      </c>
      <c r="J2" s="60" t="s">
        <v>168</v>
      </c>
      <c r="K2" s="60" t="s">
        <v>1231</v>
      </c>
      <c r="L2" s="60" t="s">
        <v>1232</v>
      </c>
    </row>
    <row r="3" spans="1:12" x14ac:dyDescent="0.25">
      <c r="A3" s="115" t="str">
        <f>Penilaian!A6</f>
        <v>Partisipasi Pekerja Tambang</v>
      </c>
      <c r="B3" s="79" t="str">
        <f>Penilaian!B6</f>
        <v>A. Kepedulian dan Perilaku Individu terhadap Risiko KP</v>
      </c>
      <c r="C3" s="80"/>
      <c r="D3" s="81"/>
      <c r="E3" s="82"/>
      <c r="F3" s="82"/>
      <c r="G3" s="83"/>
      <c r="H3" s="84"/>
      <c r="I3" s="80"/>
      <c r="J3" s="99"/>
      <c r="K3" s="102"/>
      <c r="L3" s="102"/>
    </row>
    <row r="4" spans="1:12" ht="125.25" customHeight="1" x14ac:dyDescent="0.25">
      <c r="A4" s="115"/>
      <c r="C4" s="2" t="str">
        <f>Penilaian!C7</f>
        <v>1.1.1 Kesadaran Pekerja terhadap Risiko KP</v>
      </c>
      <c r="D4" s="27" t="s">
        <v>263</v>
      </c>
      <c r="E4" s="28" t="s">
        <v>264</v>
      </c>
      <c r="F4" s="28" t="s">
        <v>265</v>
      </c>
      <c r="G4" s="28" t="s">
        <v>266</v>
      </c>
      <c r="H4" s="28" t="s">
        <v>267</v>
      </c>
      <c r="I4" s="2" t="s">
        <v>171</v>
      </c>
      <c r="J4" s="100">
        <v>5</v>
      </c>
      <c r="K4" s="94"/>
      <c r="L4" s="94"/>
    </row>
    <row r="5" spans="1:12" ht="90.75" customHeight="1" x14ac:dyDescent="0.25">
      <c r="A5" s="115"/>
      <c r="C5" s="24" t="str">
        <f>Penilaian!C8</f>
        <v>1.1.2 Komitmen dan Inisiatif Pekerja dalam Pengelolaan KP</v>
      </c>
      <c r="D5" s="27" t="s">
        <v>268</v>
      </c>
      <c r="E5" s="28" t="s">
        <v>269</v>
      </c>
      <c r="F5" s="28" t="s">
        <v>270</v>
      </c>
      <c r="G5" s="28" t="s">
        <v>271</v>
      </c>
      <c r="H5" s="27" t="s">
        <v>403</v>
      </c>
      <c r="I5" s="24" t="s">
        <v>172</v>
      </c>
      <c r="J5" s="100">
        <v>5</v>
      </c>
      <c r="K5" s="94"/>
      <c r="L5" s="94"/>
    </row>
    <row r="6" spans="1:12" ht="94.5" customHeight="1" x14ac:dyDescent="0.25">
      <c r="A6" s="115"/>
      <c r="C6" s="2" t="str">
        <f>Penilaian!C9</f>
        <v>1.1.3 Kedisiplinan Pekerja di Dalam Pekerjaan dan di Luar Pekerjaan</v>
      </c>
      <c r="D6" s="27" t="s">
        <v>272</v>
      </c>
      <c r="E6" s="28" t="s">
        <v>273</v>
      </c>
      <c r="F6" s="28" t="s">
        <v>274</v>
      </c>
      <c r="G6" s="28" t="s">
        <v>275</v>
      </c>
      <c r="H6" s="27" t="s">
        <v>276</v>
      </c>
      <c r="I6" s="2" t="s">
        <v>173</v>
      </c>
      <c r="J6" s="100">
        <v>5</v>
      </c>
      <c r="K6" s="94"/>
      <c r="L6" s="94"/>
    </row>
    <row r="7" spans="1:12" ht="45" x14ac:dyDescent="0.25">
      <c r="A7" s="115"/>
      <c r="C7" s="2" t="str">
        <f>Penilaian!C10</f>
        <v>1.1.4 Aktualisasi Nilai-Nilai inti Perusahaan (Core Values) oleh Pekerja</v>
      </c>
      <c r="D7" s="28" t="s">
        <v>277</v>
      </c>
      <c r="E7" s="28" t="s">
        <v>278</v>
      </c>
      <c r="F7" s="28" t="s">
        <v>279</v>
      </c>
      <c r="G7" s="28" t="s">
        <v>280</v>
      </c>
      <c r="H7" s="27" t="s">
        <v>281</v>
      </c>
      <c r="I7" s="2" t="s">
        <v>174</v>
      </c>
      <c r="J7" s="100">
        <v>5</v>
      </c>
      <c r="K7" s="94"/>
      <c r="L7" s="94"/>
    </row>
    <row r="8" spans="1:12" ht="45" x14ac:dyDescent="0.25">
      <c r="A8" s="115"/>
      <c r="C8" s="2" t="str">
        <f>Penilaian!C11</f>
        <v xml:space="preserve">1.1.5 Aktualisasi Aturan Emas KP (Golden Rules) Perusahaan oleh Pekerja </v>
      </c>
      <c r="D8" s="27" t="s">
        <v>282</v>
      </c>
      <c r="E8" s="28" t="s">
        <v>283</v>
      </c>
      <c r="F8" s="28" t="s">
        <v>284</v>
      </c>
      <c r="G8" s="28" t="s">
        <v>285</v>
      </c>
      <c r="H8" s="27" t="s">
        <v>286</v>
      </c>
      <c r="I8" s="2" t="s">
        <v>174</v>
      </c>
      <c r="J8" s="100">
        <v>5</v>
      </c>
      <c r="K8" s="94"/>
      <c r="L8" s="94"/>
    </row>
    <row r="9" spans="1:12" x14ac:dyDescent="0.25">
      <c r="A9" s="115"/>
      <c r="B9" s="79" t="str">
        <f>Penilaian!B12</f>
        <v>B. Keterlibatan Pekerja dalam Pengelolaan KP</v>
      </c>
      <c r="C9" s="80"/>
      <c r="D9" s="81"/>
      <c r="E9" s="85"/>
      <c r="F9" s="85"/>
      <c r="G9" s="83"/>
      <c r="H9" s="84"/>
      <c r="I9" s="80"/>
      <c r="J9" s="99"/>
      <c r="K9" s="102"/>
      <c r="L9" s="102"/>
    </row>
    <row r="10" spans="1:12" ht="45" x14ac:dyDescent="0.25">
      <c r="A10" s="115"/>
      <c r="C10" s="2" t="str">
        <f>Penilaian!C13</f>
        <v>1.2.1 Kehadiran Pekerja dalam Pekerjaan di Hari Kerja</v>
      </c>
      <c r="D10" s="28" t="s">
        <v>287</v>
      </c>
      <c r="E10" s="28" t="s">
        <v>292</v>
      </c>
      <c r="F10" s="28" t="s">
        <v>288</v>
      </c>
      <c r="G10" s="28" t="s">
        <v>289</v>
      </c>
      <c r="H10" s="28" t="s">
        <v>290</v>
      </c>
      <c r="I10" s="2" t="s">
        <v>170</v>
      </c>
      <c r="J10" s="100">
        <v>5</v>
      </c>
      <c r="K10" s="94"/>
      <c r="L10" s="94"/>
    </row>
    <row r="11" spans="1:12" ht="30" customHeight="1" x14ac:dyDescent="0.25">
      <c r="A11" s="115"/>
      <c r="C11" s="2" t="str">
        <f>Penilaian!C14</f>
        <v>1.2.2 Kehadiran Pekerja dalam Kegiatan KP</v>
      </c>
      <c r="D11" s="27" t="s">
        <v>291</v>
      </c>
      <c r="E11" s="27" t="s">
        <v>293</v>
      </c>
      <c r="F11" s="27" t="s">
        <v>294</v>
      </c>
      <c r="G11" s="27" t="s">
        <v>295</v>
      </c>
      <c r="H11" s="27" t="s">
        <v>296</v>
      </c>
      <c r="I11" s="2" t="s">
        <v>170</v>
      </c>
      <c r="J11" s="100">
        <v>5</v>
      </c>
      <c r="K11" s="94"/>
      <c r="L11" s="94"/>
    </row>
    <row r="12" spans="1:12" ht="78" customHeight="1" x14ac:dyDescent="0.25">
      <c r="A12" s="115"/>
      <c r="C12" s="24" t="str">
        <f>Penilaian!C15</f>
        <v>1.2.3 Peran Pekerja dalam Kegiatan KP</v>
      </c>
      <c r="D12" s="27" t="s">
        <v>297</v>
      </c>
      <c r="E12" s="28" t="s">
        <v>298</v>
      </c>
      <c r="F12" s="28" t="s">
        <v>299</v>
      </c>
      <c r="G12" s="28" t="s">
        <v>300</v>
      </c>
      <c r="H12" s="27" t="s">
        <v>301</v>
      </c>
      <c r="I12" s="24" t="s">
        <v>175</v>
      </c>
      <c r="J12" s="100">
        <v>5</v>
      </c>
      <c r="K12" s="94"/>
      <c r="L12" s="94"/>
    </row>
    <row r="13" spans="1:12" ht="74.25" customHeight="1" x14ac:dyDescent="0.25">
      <c r="A13" s="115"/>
      <c r="C13" s="2" t="str">
        <f>Penilaian!C16</f>
        <v>1.2.4 Keterlibatan Perwakilan Departemen/Bagian/Seksi dalam Tim Manajemen Risiko KP</v>
      </c>
      <c r="D13" s="27" t="s">
        <v>303</v>
      </c>
      <c r="E13" s="28" t="s">
        <v>304</v>
      </c>
      <c r="F13" s="28" t="s">
        <v>305</v>
      </c>
      <c r="G13" s="28" t="s">
        <v>306</v>
      </c>
      <c r="H13" s="28" t="s">
        <v>307</v>
      </c>
      <c r="I13" s="2" t="s">
        <v>170</v>
      </c>
      <c r="J13" s="100">
        <v>5</v>
      </c>
      <c r="K13" s="94"/>
      <c r="L13" s="94"/>
    </row>
    <row r="14" spans="1:12" ht="105" customHeight="1" x14ac:dyDescent="0.25">
      <c r="A14" s="115"/>
      <c r="C14" s="24" t="str">
        <f>Penilaian!C17</f>
        <v>1.2.5 Peran Perwakilan Departemen/Bagian/Seksi dalam Tim Manajemen Risiko KP</v>
      </c>
      <c r="D14" s="27" t="s">
        <v>308</v>
      </c>
      <c r="E14" s="27" t="s">
        <v>309</v>
      </c>
      <c r="F14" s="27" t="s">
        <v>310</v>
      </c>
      <c r="G14" s="27" t="s">
        <v>311</v>
      </c>
      <c r="H14" s="27" t="s">
        <v>312</v>
      </c>
      <c r="I14" s="24" t="s">
        <v>175</v>
      </c>
      <c r="J14" s="100">
        <v>5</v>
      </c>
      <c r="K14" s="94"/>
      <c r="L14" s="94"/>
    </row>
    <row r="15" spans="1:12" ht="67.5" customHeight="1" x14ac:dyDescent="0.25">
      <c r="A15" s="115"/>
      <c r="C15" s="2" t="str">
        <f>Penilaian!C18</f>
        <v>1.2.6 Keterlibatan Pekerja Non Pengawas dalam Manajemen Risiko KP</v>
      </c>
      <c r="D15" s="27" t="s">
        <v>313</v>
      </c>
      <c r="E15" s="28" t="s">
        <v>314</v>
      </c>
      <c r="F15" s="28" t="s">
        <v>315</v>
      </c>
      <c r="G15" s="28" t="s">
        <v>316</v>
      </c>
      <c r="H15" s="28" t="s">
        <v>317</v>
      </c>
      <c r="I15" s="2" t="s">
        <v>176</v>
      </c>
      <c r="J15" s="100">
        <v>5</v>
      </c>
      <c r="K15" s="94"/>
      <c r="L15" s="94"/>
    </row>
    <row r="16" spans="1:12" ht="91.5" customHeight="1" x14ac:dyDescent="0.25">
      <c r="A16" s="115"/>
      <c r="C16" s="2" t="str">
        <f>Penilaian!C19</f>
        <v>1.2.7 Peran Pekerja Non Pengawas dalam Manajemen Risiko KP</v>
      </c>
      <c r="D16" s="27" t="s">
        <v>318</v>
      </c>
      <c r="E16" s="27" t="s">
        <v>319</v>
      </c>
      <c r="F16" s="27" t="s">
        <v>320</v>
      </c>
      <c r="G16" s="27" t="s">
        <v>321</v>
      </c>
      <c r="H16" s="27" t="s">
        <v>322</v>
      </c>
      <c r="I16" s="2" t="s">
        <v>176</v>
      </c>
      <c r="J16" s="100">
        <v>5</v>
      </c>
      <c r="K16" s="94"/>
      <c r="L16" s="94"/>
    </row>
    <row r="17" spans="1:12" ht="45" x14ac:dyDescent="0.25">
      <c r="A17" s="115"/>
      <c r="C17" s="2" t="str">
        <f>Penilaian!C20</f>
        <v xml:space="preserve">1.2.8 Keterlibatan Komite KP dalam Penyusunan TSP KP </v>
      </c>
      <c r="D17" s="29" t="s">
        <v>323</v>
      </c>
      <c r="E17" s="28" t="s">
        <v>324</v>
      </c>
      <c r="F17" s="28" t="s">
        <v>325</v>
      </c>
      <c r="G17" s="28" t="s">
        <v>326</v>
      </c>
      <c r="H17" s="28" t="s">
        <v>327</v>
      </c>
      <c r="I17" s="2" t="s">
        <v>170</v>
      </c>
      <c r="J17" s="100">
        <v>5</v>
      </c>
      <c r="K17" s="94"/>
      <c r="L17" s="94"/>
    </row>
    <row r="18" spans="1:12" ht="86.25" customHeight="1" x14ac:dyDescent="0.25">
      <c r="A18" s="115"/>
      <c r="C18" s="2" t="str">
        <f>Penilaian!C21</f>
        <v xml:space="preserve">1.2.9 Peran Anggota Komite KP dalam Penyusunan TSP KP </v>
      </c>
      <c r="D18" s="28" t="s">
        <v>328</v>
      </c>
      <c r="E18" s="28" t="s">
        <v>335</v>
      </c>
      <c r="F18" s="28" t="s">
        <v>329</v>
      </c>
      <c r="G18" s="28" t="s">
        <v>330</v>
      </c>
      <c r="H18" s="28" t="s">
        <v>331</v>
      </c>
      <c r="I18" s="2" t="s">
        <v>176</v>
      </c>
      <c r="J18" s="100">
        <v>5</v>
      </c>
      <c r="K18" s="94"/>
      <c r="L18" s="94"/>
    </row>
    <row r="19" spans="1:12" ht="75" customHeight="1" x14ac:dyDescent="0.25">
      <c r="A19" s="115"/>
      <c r="C19" s="2" t="str">
        <f>Penilaian!C22</f>
        <v>1.2.10 Peran Komite KP dalam Pemantauan Pelaksanaan dan Perkembangan TSP KP</v>
      </c>
      <c r="D19" s="28" t="s">
        <v>332</v>
      </c>
      <c r="E19" s="28" t="s">
        <v>333</v>
      </c>
      <c r="F19" s="28" t="s">
        <v>334</v>
      </c>
      <c r="G19" s="28" t="s">
        <v>336</v>
      </c>
      <c r="H19" s="27" t="s">
        <v>337</v>
      </c>
      <c r="I19" s="2" t="s">
        <v>176</v>
      </c>
      <c r="J19" s="100">
        <v>5</v>
      </c>
      <c r="K19" s="94"/>
      <c r="L19" s="94"/>
    </row>
    <row r="20" spans="1:12" ht="30" x14ac:dyDescent="0.25">
      <c r="A20" s="115"/>
      <c r="C20" s="2" t="str">
        <f>Penilaian!C23</f>
        <v>1.2.11 Kehadiran dan Keterlibatan Ketua Komite KP dalam Rapat Komite KP</v>
      </c>
      <c r="D20" s="27" t="s">
        <v>338</v>
      </c>
      <c r="E20" s="28" t="s">
        <v>339</v>
      </c>
      <c r="F20" s="28" t="s">
        <v>340</v>
      </c>
      <c r="G20" s="28" t="s">
        <v>341</v>
      </c>
      <c r="H20" s="27" t="s">
        <v>342</v>
      </c>
      <c r="I20" s="2" t="s">
        <v>170</v>
      </c>
      <c r="J20" s="100">
        <v>5</v>
      </c>
      <c r="K20" s="94"/>
      <c r="L20" s="94"/>
    </row>
    <row r="21" spans="1:12" ht="122.25" customHeight="1" x14ac:dyDescent="0.25">
      <c r="A21" s="115"/>
      <c r="C21" s="2" t="str">
        <f>Penilaian!C24</f>
        <v>1.2.12 Peran Ketua Komite KP dalam Rapat Komite KP</v>
      </c>
      <c r="D21" s="27" t="s">
        <v>343</v>
      </c>
      <c r="E21" s="28" t="s">
        <v>344</v>
      </c>
      <c r="F21" s="28" t="s">
        <v>345</v>
      </c>
      <c r="G21" s="28" t="s">
        <v>346</v>
      </c>
      <c r="H21" s="27" t="s">
        <v>347</v>
      </c>
      <c r="I21" s="2" t="s">
        <v>176</v>
      </c>
      <c r="J21" s="100">
        <v>5</v>
      </c>
      <c r="K21" s="94"/>
      <c r="L21" s="94"/>
    </row>
    <row r="22" spans="1:12" ht="88.5" customHeight="1" x14ac:dyDescent="0.25">
      <c r="A22" s="115"/>
      <c r="C22" s="2" t="str">
        <f>Penilaian!C25</f>
        <v>1.2.13 Kehadiran dan Keterlibatan Wakil Ketua Komite KP dalam Rapat Komite KP</v>
      </c>
      <c r="D22" s="27" t="s">
        <v>348</v>
      </c>
      <c r="E22" s="28" t="s">
        <v>349</v>
      </c>
      <c r="F22" s="28" t="s">
        <v>350</v>
      </c>
      <c r="G22" s="28" t="s">
        <v>351</v>
      </c>
      <c r="H22" s="28" t="s">
        <v>352</v>
      </c>
      <c r="I22" s="2" t="s">
        <v>170</v>
      </c>
      <c r="J22" s="100">
        <v>5</v>
      </c>
      <c r="K22" s="94"/>
      <c r="L22" s="94"/>
    </row>
    <row r="23" spans="1:12" ht="63" customHeight="1" x14ac:dyDescent="0.25">
      <c r="A23" s="115"/>
      <c r="C23" s="2" t="str">
        <f>Penilaian!C26</f>
        <v>1.2.14 Peran Wakil Ketua Komite KP dalam Rapat Komite KP</v>
      </c>
      <c r="D23" s="27" t="s">
        <v>353</v>
      </c>
      <c r="E23" s="28" t="s">
        <v>354</v>
      </c>
      <c r="F23" s="28" t="s">
        <v>355</v>
      </c>
      <c r="G23" s="28" t="s">
        <v>356</v>
      </c>
      <c r="H23" s="27" t="s">
        <v>357</v>
      </c>
      <c r="I23" s="2" t="s">
        <v>176</v>
      </c>
      <c r="J23" s="100">
        <v>5</v>
      </c>
      <c r="K23" s="94"/>
      <c r="L23" s="94"/>
    </row>
    <row r="24" spans="1:12" ht="60.75" customHeight="1" x14ac:dyDescent="0.25">
      <c r="A24" s="115"/>
      <c r="C24" s="2" t="str">
        <f>Penilaian!C27</f>
        <v>1.2.15 Kehadiran dan Keterlibatan Sekretaris Komite KP dalam Rapat Komite KP</v>
      </c>
      <c r="D24" s="27" t="s">
        <v>358</v>
      </c>
      <c r="E24" s="28" t="s">
        <v>359</v>
      </c>
      <c r="F24" s="28" t="s">
        <v>360</v>
      </c>
      <c r="G24" s="28" t="s">
        <v>361</v>
      </c>
      <c r="H24" s="28" t="s">
        <v>362</v>
      </c>
      <c r="I24" s="2" t="s">
        <v>170</v>
      </c>
      <c r="J24" s="100">
        <v>5</v>
      </c>
      <c r="K24" s="94"/>
      <c r="L24" s="94"/>
    </row>
    <row r="25" spans="1:12" ht="74.25" customHeight="1" x14ac:dyDescent="0.25">
      <c r="A25" s="115"/>
      <c r="C25" s="2" t="str">
        <f>Penilaian!C28</f>
        <v>1.2.16 Peran Sekretaris Komite KP dalam Rapat Komite KP</v>
      </c>
      <c r="D25" s="27" t="s">
        <v>363</v>
      </c>
      <c r="E25" s="28" t="s">
        <v>364</v>
      </c>
      <c r="F25" s="28" t="s">
        <v>365</v>
      </c>
      <c r="G25" s="28" t="s">
        <v>366</v>
      </c>
      <c r="H25" s="27" t="s">
        <v>367</v>
      </c>
      <c r="I25" s="2" t="s">
        <v>176</v>
      </c>
      <c r="J25" s="100">
        <v>5</v>
      </c>
      <c r="K25" s="94"/>
      <c r="L25" s="94"/>
    </row>
    <row r="26" spans="1:12" ht="55.5" customHeight="1" x14ac:dyDescent="0.25">
      <c r="A26" s="115"/>
      <c r="C26" s="2" t="str">
        <f>Penilaian!C29</f>
        <v>1.2.17 Kehadiran dan Keterlibatan Anggota Komite KP dalam rapat Komite KP</v>
      </c>
      <c r="D26" s="27" t="s">
        <v>368</v>
      </c>
      <c r="E26" s="28" t="s">
        <v>369</v>
      </c>
      <c r="F26" s="28" t="s">
        <v>370</v>
      </c>
      <c r="G26" s="28" t="s">
        <v>371</v>
      </c>
      <c r="H26" s="28" t="s">
        <v>372</v>
      </c>
      <c r="I26" s="2" t="s">
        <v>170</v>
      </c>
      <c r="J26" s="100">
        <v>5</v>
      </c>
      <c r="K26" s="94"/>
      <c r="L26" s="94"/>
    </row>
    <row r="27" spans="1:12" ht="116.25" customHeight="1" x14ac:dyDescent="0.25">
      <c r="A27" s="115"/>
      <c r="C27" s="2" t="str">
        <f>Penilaian!C30</f>
        <v>1.2.18 Peran Anggota Komite KP dalam Rapat Komite KP</v>
      </c>
      <c r="D27" s="28" t="s">
        <v>373</v>
      </c>
      <c r="E27" s="28" t="s">
        <v>374</v>
      </c>
      <c r="F27" s="28" t="s">
        <v>378</v>
      </c>
      <c r="G27" s="28" t="s">
        <v>379</v>
      </c>
      <c r="H27" s="28" t="s">
        <v>381</v>
      </c>
      <c r="I27" s="2" t="s">
        <v>176</v>
      </c>
      <c r="J27" s="100">
        <v>5</v>
      </c>
      <c r="K27" s="94"/>
      <c r="L27" s="94"/>
    </row>
    <row r="28" spans="1:12" ht="116.25" customHeight="1" x14ac:dyDescent="0.25">
      <c r="A28" s="115"/>
      <c r="C28" s="2" t="str">
        <f>Penilaian!C31</f>
        <v>1.2.19 Peran Anggota Komite KP dalam Mewakili Departemen/Bagiannya</v>
      </c>
      <c r="D28" s="28" t="s">
        <v>373</v>
      </c>
      <c r="E28" s="28" t="s">
        <v>377</v>
      </c>
      <c r="F28" s="28" t="s">
        <v>375</v>
      </c>
      <c r="G28" s="28" t="s">
        <v>376</v>
      </c>
      <c r="H28" s="28" t="s">
        <v>380</v>
      </c>
      <c r="I28" s="2" t="s">
        <v>176</v>
      </c>
      <c r="J28" s="100">
        <v>5</v>
      </c>
      <c r="K28" s="94"/>
      <c r="L28" s="94"/>
    </row>
    <row r="29" spans="1:12" ht="73.5" customHeight="1" x14ac:dyDescent="0.25">
      <c r="A29" s="115"/>
      <c r="C29" s="2" t="str">
        <f>Penilaian!C32</f>
        <v xml:space="preserve">1.2.20 Jumlah Pelaporan Bahaya dan/atau Pengaduan Pelanggaran KP (Whistleblowing) terkait KP oleh Pekerja </v>
      </c>
      <c r="D29" s="27" t="s">
        <v>382</v>
      </c>
      <c r="E29" s="28" t="s">
        <v>383</v>
      </c>
      <c r="F29" s="28" t="s">
        <v>394</v>
      </c>
      <c r="G29" s="28" t="s">
        <v>384</v>
      </c>
      <c r="H29" s="27" t="s">
        <v>385</v>
      </c>
      <c r="I29" s="2" t="s">
        <v>177</v>
      </c>
      <c r="J29" s="100">
        <v>5</v>
      </c>
      <c r="K29" s="94"/>
      <c r="L29" s="94"/>
    </row>
    <row r="30" spans="1:12" ht="127.5" customHeight="1" x14ac:dyDescent="0.25">
      <c r="A30" s="115"/>
      <c r="C30" s="2" t="str">
        <f>Penilaian!C33</f>
        <v>1.2.21 Kesesuaian dan Kehandalan  Kesesuaian Pelaporan Bahaya dan/atau Pengaduan Pelanggaran KP oleh Pekerja</v>
      </c>
      <c r="D30" s="27" t="s">
        <v>387</v>
      </c>
      <c r="E30" s="28" t="s">
        <v>388</v>
      </c>
      <c r="F30" s="28" t="s">
        <v>389</v>
      </c>
      <c r="G30" s="28" t="s">
        <v>390</v>
      </c>
      <c r="H30" s="27" t="s">
        <v>391</v>
      </c>
      <c r="I30" s="2" t="s">
        <v>170</v>
      </c>
      <c r="J30" s="100">
        <v>5</v>
      </c>
      <c r="K30" s="94"/>
      <c r="L30" s="94"/>
    </row>
    <row r="31" spans="1:12" ht="63" customHeight="1" x14ac:dyDescent="0.25">
      <c r="A31" s="115"/>
      <c r="C31" s="2" t="str">
        <f>Penilaian!C34</f>
        <v>1.2.22 Jumlah Saran dan Masukan Pekerja untuk Peningkatan KP</v>
      </c>
      <c r="D31" s="27" t="s">
        <v>392</v>
      </c>
      <c r="E31" s="28" t="s">
        <v>393</v>
      </c>
      <c r="F31" s="28" t="s">
        <v>395</v>
      </c>
      <c r="G31" s="28" t="s">
        <v>396</v>
      </c>
      <c r="H31" s="27" t="s">
        <v>397</v>
      </c>
      <c r="I31" s="2" t="s">
        <v>177</v>
      </c>
      <c r="J31" s="100">
        <v>5</v>
      </c>
      <c r="K31" s="94"/>
      <c r="L31" s="94"/>
    </row>
    <row r="32" spans="1:12" ht="72" customHeight="1" x14ac:dyDescent="0.25">
      <c r="A32" s="115"/>
      <c r="C32" s="2" t="str">
        <f>Penilaian!C35</f>
        <v>1.2.23 Kesesuaian dan Kehandalan Saran dan Masukan Pekerja untuk Peningkatan KP</v>
      </c>
      <c r="D32" s="27" t="s">
        <v>398</v>
      </c>
      <c r="E32" s="28" t="s">
        <v>399</v>
      </c>
      <c r="F32" s="28" t="s">
        <v>400</v>
      </c>
      <c r="G32" s="28" t="s">
        <v>401</v>
      </c>
      <c r="H32" s="27" t="s">
        <v>402</v>
      </c>
      <c r="I32" s="2" t="s">
        <v>177</v>
      </c>
      <c r="J32" s="100">
        <v>5</v>
      </c>
      <c r="K32" s="94"/>
      <c r="L32" s="94"/>
    </row>
    <row r="33" spans="1:12" ht="43.5" customHeight="1" x14ac:dyDescent="0.25">
      <c r="A33" s="115"/>
      <c r="C33" s="2" t="str">
        <f>Penilaian!C36</f>
        <v>1.2.24 Efektivitas Partisipasi Pekerja</v>
      </c>
      <c r="D33" s="30" t="s">
        <v>404</v>
      </c>
      <c r="E33" s="30" t="s">
        <v>405</v>
      </c>
      <c r="F33" s="30" t="s">
        <v>406</v>
      </c>
      <c r="G33" s="30" t="s">
        <v>407</v>
      </c>
      <c r="H33" s="30" t="s">
        <v>408</v>
      </c>
      <c r="I33" s="2" t="s">
        <v>177</v>
      </c>
      <c r="J33" s="100">
        <v>5</v>
      </c>
      <c r="K33" s="94"/>
      <c r="L33" s="94"/>
    </row>
    <row r="34" spans="1:12" x14ac:dyDescent="0.25">
      <c r="A34" s="115" t="str">
        <f>Penilaian!A38</f>
        <v>Tanggung Jawab Pimpinan Unit Kerja</v>
      </c>
      <c r="B34" s="79" t="str">
        <f>Penilaian!B38</f>
        <v>A. Implementasi Kebijakan KP</v>
      </c>
      <c r="C34" s="80"/>
      <c r="D34" s="81"/>
      <c r="E34" s="85"/>
      <c r="F34" s="85"/>
      <c r="G34" s="83"/>
      <c r="H34" s="84"/>
      <c r="I34" s="80"/>
      <c r="J34" s="101"/>
      <c r="K34" s="94"/>
      <c r="L34" s="94"/>
    </row>
    <row r="35" spans="1:12" ht="57" customHeight="1" x14ac:dyDescent="0.25">
      <c r="A35" s="115"/>
      <c r="C35" s="2" t="str">
        <f>Penilaian!C39</f>
        <v>2.1.1 Upaya Internalisasi Nilai-Nilai Inti (Core Values) Perusahaan oleh Manajemen</v>
      </c>
      <c r="D35" s="27" t="s">
        <v>409</v>
      </c>
      <c r="E35" s="28" t="s">
        <v>410</v>
      </c>
      <c r="F35" s="28" t="s">
        <v>411</v>
      </c>
      <c r="G35" s="28" t="s">
        <v>412</v>
      </c>
      <c r="H35" s="27" t="s">
        <v>413</v>
      </c>
      <c r="I35" s="2" t="s">
        <v>178</v>
      </c>
      <c r="J35" s="100">
        <v>5</v>
      </c>
      <c r="K35" s="94"/>
      <c r="L35" s="94"/>
    </row>
    <row r="36" spans="1:12" ht="45" x14ac:dyDescent="0.25">
      <c r="A36" s="115"/>
      <c r="C36" s="2" t="str">
        <f>Penilaian!C40</f>
        <v>2.1.2 Upaya Internalisasi Aturan Emas KP (Golden Rules) Perusahaan oleh Manajemen</v>
      </c>
      <c r="D36" s="27" t="s">
        <v>414</v>
      </c>
      <c r="E36" s="28" t="s">
        <v>415</v>
      </c>
      <c r="F36" s="28" t="s">
        <v>416</v>
      </c>
      <c r="G36" s="28" t="s">
        <v>417</v>
      </c>
      <c r="H36" s="27" t="s">
        <v>418</v>
      </c>
      <c r="I36" s="2" t="s">
        <v>178</v>
      </c>
      <c r="J36" s="100">
        <v>5</v>
      </c>
      <c r="K36" s="94"/>
      <c r="L36" s="94"/>
    </row>
    <row r="37" spans="1:12" ht="30" x14ac:dyDescent="0.25">
      <c r="A37" s="115"/>
      <c r="C37" s="2" t="str">
        <f>Penilaian!C41</f>
        <v xml:space="preserve">2.1.3 Efektivitas Kebijakan KP </v>
      </c>
      <c r="D37" s="31" t="s">
        <v>419</v>
      </c>
      <c r="E37" s="31" t="s">
        <v>420</v>
      </c>
      <c r="F37" s="31" t="s">
        <v>421</v>
      </c>
      <c r="G37" s="31" t="s">
        <v>422</v>
      </c>
      <c r="H37" s="31" t="s">
        <v>423</v>
      </c>
      <c r="I37" s="2" t="s">
        <v>170</v>
      </c>
      <c r="J37" s="100">
        <v>5</v>
      </c>
      <c r="K37" s="94"/>
      <c r="L37" s="94"/>
    </row>
    <row r="38" spans="1:12" ht="90" x14ac:dyDescent="0.25">
      <c r="A38" s="115"/>
      <c r="C38" s="24" t="str">
        <f>Penilaian!C42</f>
        <v>2.1.4 Persepsi Pekerja terhadap Komitmen Manajemen dalam Penerapan Kebijakan KP</v>
      </c>
      <c r="D38" s="27" t="s">
        <v>425</v>
      </c>
      <c r="E38" s="28" t="s">
        <v>424</v>
      </c>
      <c r="F38" s="28" t="s">
        <v>426</v>
      </c>
      <c r="G38" s="28" t="s">
        <v>427</v>
      </c>
      <c r="H38" s="27" t="s">
        <v>428</v>
      </c>
      <c r="I38" s="24" t="s">
        <v>179</v>
      </c>
      <c r="J38" s="100">
        <v>5</v>
      </c>
      <c r="K38" s="94"/>
      <c r="L38" s="94"/>
    </row>
    <row r="39" spans="1:12" x14ac:dyDescent="0.25">
      <c r="A39" s="115"/>
      <c r="B39" s="79" t="str">
        <f>Penilaian!B43</f>
        <v>B. Kepemimpinan dan Komitmen KP</v>
      </c>
      <c r="C39" s="80"/>
      <c r="D39" s="81"/>
      <c r="E39" s="85"/>
      <c r="F39" s="85"/>
      <c r="G39" s="83"/>
      <c r="H39" s="84"/>
      <c r="I39" s="80"/>
      <c r="J39" s="101"/>
      <c r="K39" s="102"/>
      <c r="L39" s="102"/>
    </row>
    <row r="40" spans="1:12" ht="102.75" customHeight="1" x14ac:dyDescent="0.25">
      <c r="A40" s="115"/>
      <c r="C40" s="2" t="str">
        <f>Penilaian!C44</f>
        <v>2.2.1 Persepsi Manajemen Puncak terhadap Peran KP</v>
      </c>
      <c r="D40" s="27" t="s">
        <v>429</v>
      </c>
      <c r="E40" s="28" t="s">
        <v>430</v>
      </c>
      <c r="F40" s="28" t="s">
        <v>431</v>
      </c>
      <c r="G40" s="28" t="s">
        <v>432</v>
      </c>
      <c r="H40" s="27" t="s">
        <v>433</v>
      </c>
      <c r="I40" s="2" t="s">
        <v>180</v>
      </c>
      <c r="J40" s="100">
        <v>5</v>
      </c>
      <c r="K40" s="94"/>
      <c r="L40" s="94"/>
    </row>
    <row r="41" spans="1:12" ht="121.5" customHeight="1" x14ac:dyDescent="0.25">
      <c r="A41" s="115"/>
      <c r="C41" s="24" t="str">
        <f>Penilaian!C45</f>
        <v>2.2.2 Persepsi Pekerja terhadap Kepemimpinan dan Komitmen Manajemen</v>
      </c>
      <c r="D41" s="27" t="s">
        <v>434</v>
      </c>
      <c r="E41" s="28" t="s">
        <v>435</v>
      </c>
      <c r="F41" s="28" t="s">
        <v>436</v>
      </c>
      <c r="G41" s="28" t="s">
        <v>437</v>
      </c>
      <c r="H41" s="27" t="s">
        <v>438</v>
      </c>
      <c r="I41" s="24" t="s">
        <v>179</v>
      </c>
      <c r="J41" s="100">
        <v>5</v>
      </c>
      <c r="K41" s="94"/>
      <c r="L41" s="94"/>
    </row>
    <row r="42" spans="1:12" ht="123" customHeight="1" x14ac:dyDescent="0.25">
      <c r="A42" s="115"/>
      <c r="C42" s="2" t="str">
        <f>Penilaian!C46</f>
        <v>2.2.3 Ketersediaan Angggaran KP dalam RKAB</v>
      </c>
      <c r="D42" s="27" t="s">
        <v>439</v>
      </c>
      <c r="E42" s="28" t="s">
        <v>440</v>
      </c>
      <c r="F42" s="28" t="s">
        <v>441</v>
      </c>
      <c r="G42" s="28" t="s">
        <v>442</v>
      </c>
      <c r="H42" s="27" t="s">
        <v>443</v>
      </c>
      <c r="I42" s="2" t="s">
        <v>177</v>
      </c>
      <c r="J42" s="100">
        <v>5</v>
      </c>
      <c r="K42" s="94"/>
      <c r="L42" s="94"/>
    </row>
    <row r="43" spans="1:12" ht="63.75" customHeight="1" x14ac:dyDescent="0.25">
      <c r="A43" s="115"/>
      <c r="C43" s="2" t="str">
        <f>Penilaian!C47</f>
        <v xml:space="preserve">2.2.4 Realisasi Anggaran KP dalam RKAB </v>
      </c>
      <c r="D43" s="90" t="s">
        <v>444</v>
      </c>
      <c r="E43" s="30" t="s">
        <v>445</v>
      </c>
      <c r="F43" s="30" t="s">
        <v>446</v>
      </c>
      <c r="G43" s="30" t="s">
        <v>447</v>
      </c>
      <c r="H43" s="30" t="s">
        <v>448</v>
      </c>
      <c r="I43" s="2" t="s">
        <v>170</v>
      </c>
      <c r="J43" s="100">
        <v>5</v>
      </c>
      <c r="K43" s="94"/>
      <c r="L43" s="94"/>
    </row>
    <row r="44" spans="1:12" ht="90" customHeight="1" x14ac:dyDescent="0.25">
      <c r="A44" s="115"/>
      <c r="C44" s="24" t="str">
        <f>Penilaian!C48</f>
        <v>2.2.5 Kecepatan Manajemen Puncak dalam Merespon Isu KP</v>
      </c>
      <c r="D44" s="27" t="s">
        <v>449</v>
      </c>
      <c r="E44" s="28" t="s">
        <v>450</v>
      </c>
      <c r="F44" s="28" t="s">
        <v>451</v>
      </c>
      <c r="G44" s="28" t="s">
        <v>452</v>
      </c>
      <c r="H44" s="27" t="s">
        <v>453</v>
      </c>
      <c r="I44" s="24" t="s">
        <v>181</v>
      </c>
      <c r="J44" s="100">
        <v>5</v>
      </c>
      <c r="K44" s="94"/>
      <c r="L44" s="94"/>
    </row>
    <row r="45" spans="1:12" ht="62.25" customHeight="1" x14ac:dyDescent="0.25">
      <c r="A45" s="115"/>
      <c r="C45" s="2" t="str">
        <f>Penilaian!C49</f>
        <v>2.2.6 Jumlah Kehadiran Manajemen Puncak pada Site</v>
      </c>
      <c r="D45" s="27" t="s">
        <v>454</v>
      </c>
      <c r="E45" s="28" t="s">
        <v>455</v>
      </c>
      <c r="F45" s="28" t="s">
        <v>456</v>
      </c>
      <c r="G45" s="28" t="s">
        <v>457</v>
      </c>
      <c r="H45" s="27" t="s">
        <v>458</v>
      </c>
      <c r="I45" s="2" t="s">
        <v>170</v>
      </c>
      <c r="J45" s="100">
        <v>5</v>
      </c>
      <c r="K45" s="94"/>
      <c r="L45" s="94"/>
    </row>
    <row r="46" spans="1:12" ht="75" x14ac:dyDescent="0.25">
      <c r="A46" s="115"/>
      <c r="C46" s="2" t="str">
        <f>Penilaian!C50</f>
        <v>2.2.7 Peran Manajemen Puncak dalam kunjungan Site</v>
      </c>
      <c r="D46" s="27" t="s">
        <v>459</v>
      </c>
      <c r="E46" s="28" t="s">
        <v>460</v>
      </c>
      <c r="F46" s="28" t="s">
        <v>461</v>
      </c>
      <c r="G46" s="28" t="s">
        <v>462</v>
      </c>
      <c r="H46" s="27" t="s">
        <v>463</v>
      </c>
      <c r="I46" s="2" t="s">
        <v>176</v>
      </c>
      <c r="J46" s="100">
        <v>5</v>
      </c>
      <c r="K46" s="94"/>
      <c r="L46" s="94"/>
    </row>
    <row r="47" spans="1:12" ht="60.75" customHeight="1" x14ac:dyDescent="0.25">
      <c r="A47" s="115"/>
      <c r="C47" s="2" t="str">
        <f>Penilaian!C51</f>
        <v>2.2.8 Efektivitas Rapat Tinjauan Manajemen</v>
      </c>
      <c r="D47" s="31" t="s">
        <v>464</v>
      </c>
      <c r="E47" s="31" t="s">
        <v>465</v>
      </c>
      <c r="F47" s="31" t="s">
        <v>466</v>
      </c>
      <c r="G47" s="31" t="s">
        <v>467</v>
      </c>
      <c r="H47" s="31" t="s">
        <v>468</v>
      </c>
      <c r="I47" s="2" t="s">
        <v>170</v>
      </c>
      <c r="J47" s="100">
        <v>5</v>
      </c>
      <c r="K47" s="94"/>
      <c r="L47" s="94"/>
    </row>
    <row r="48" spans="1:12" ht="124.5" customHeight="1" x14ac:dyDescent="0.25">
      <c r="A48" s="115"/>
      <c r="C48" s="2" t="str">
        <f>Penilaian!C52</f>
        <v xml:space="preserve">2.2.9 Peran Pimpinan Tertinggi pada Rapat Tinjauan Manajemen </v>
      </c>
      <c r="D48" s="27" t="s">
        <v>469</v>
      </c>
      <c r="E48" s="28" t="s">
        <v>470</v>
      </c>
      <c r="F48" s="28" t="s">
        <v>471</v>
      </c>
      <c r="G48" s="28" t="s">
        <v>472</v>
      </c>
      <c r="H48" s="27" t="s">
        <v>473</v>
      </c>
      <c r="I48" s="2" t="s">
        <v>176</v>
      </c>
      <c r="J48" s="100">
        <v>5</v>
      </c>
      <c r="K48" s="94"/>
      <c r="L48" s="94"/>
    </row>
    <row r="49" spans="1:12" ht="114.75" customHeight="1" x14ac:dyDescent="0.25">
      <c r="A49" s="115"/>
      <c r="C49" s="2" t="str">
        <f>Penilaian!C53</f>
        <v xml:space="preserve">2.2.10 Dukungan Manajemen untuk Inovasi dan Peningkatan Kinerja KP </v>
      </c>
      <c r="D49" s="27" t="s">
        <v>474</v>
      </c>
      <c r="E49" s="28" t="s">
        <v>475</v>
      </c>
      <c r="F49" s="28" t="s">
        <v>476</v>
      </c>
      <c r="G49" s="28" t="s">
        <v>477</v>
      </c>
      <c r="H49" s="27" t="s">
        <v>478</v>
      </c>
      <c r="I49" s="2" t="s">
        <v>176</v>
      </c>
      <c r="J49" s="100">
        <v>5</v>
      </c>
      <c r="K49" s="94"/>
      <c r="L49" s="94"/>
    </row>
    <row r="50" spans="1:12" ht="93" customHeight="1" x14ac:dyDescent="0.25">
      <c r="A50" s="115"/>
      <c r="C50" s="2" t="str">
        <f>Penilaian!C54</f>
        <v xml:space="preserve">2.2.11 Pemberian Penghargaan atas Kinerja KP dari Pekerja </v>
      </c>
      <c r="D50" s="27" t="s">
        <v>479</v>
      </c>
      <c r="E50" s="28" t="s">
        <v>480</v>
      </c>
      <c r="F50" s="28" t="s">
        <v>481</v>
      </c>
      <c r="G50" s="28" t="s">
        <v>482</v>
      </c>
      <c r="H50" s="27" t="s">
        <v>483</v>
      </c>
      <c r="I50" s="2" t="s">
        <v>177</v>
      </c>
      <c r="J50" s="100">
        <v>5</v>
      </c>
      <c r="K50" s="94"/>
      <c r="L50" s="94"/>
    </row>
    <row r="51" spans="1:12" ht="93" customHeight="1" x14ac:dyDescent="0.25">
      <c r="A51" s="115"/>
      <c r="C51" s="4" t="str">
        <f>Penilaian!C55</f>
        <v xml:space="preserve">2.2.12 Pemberian Sanksi atas Pelanggaran KP dari Pekerja </v>
      </c>
      <c r="D51" s="27" t="s">
        <v>484</v>
      </c>
      <c r="E51" s="28" t="s">
        <v>485</v>
      </c>
      <c r="F51" s="28" t="s">
        <v>486</v>
      </c>
      <c r="G51" s="28" t="s">
        <v>487</v>
      </c>
      <c r="H51" s="27" t="s">
        <v>488</v>
      </c>
      <c r="I51" s="2" t="s">
        <v>177</v>
      </c>
      <c r="J51" s="100">
        <v>5</v>
      </c>
      <c r="K51" s="94"/>
      <c r="L51" s="94"/>
    </row>
    <row r="52" spans="1:12" ht="123" customHeight="1" x14ac:dyDescent="0.25">
      <c r="A52" s="115"/>
      <c r="C52" s="2" t="str">
        <f>Penilaian!C56</f>
        <v>2.2.13 Persepsi KTT/PJO terhadap Peran KP</v>
      </c>
      <c r="D52" s="27" t="s">
        <v>489</v>
      </c>
      <c r="E52" s="28" t="s">
        <v>490</v>
      </c>
      <c r="F52" s="28" t="s">
        <v>491</v>
      </c>
      <c r="G52" s="28" t="s">
        <v>492</v>
      </c>
      <c r="H52" s="27" t="s">
        <v>493</v>
      </c>
      <c r="I52" s="2" t="s">
        <v>180</v>
      </c>
      <c r="J52" s="100">
        <v>5</v>
      </c>
      <c r="K52" s="94"/>
      <c r="L52" s="94"/>
    </row>
    <row r="53" spans="1:12" x14ac:dyDescent="0.25">
      <c r="A53" s="115"/>
      <c r="C53" s="2" t="str">
        <f>Penilaian!C57</f>
        <v>2.2.14 Tingkat Kehadiran KTT/PJO di Site</v>
      </c>
      <c r="D53" s="29" t="s">
        <v>494</v>
      </c>
      <c r="E53" s="28" t="s">
        <v>495</v>
      </c>
      <c r="F53" s="28" t="s">
        <v>496</v>
      </c>
      <c r="G53" s="28" t="s">
        <v>497</v>
      </c>
      <c r="H53" s="27" t="s">
        <v>498</v>
      </c>
      <c r="I53" s="2" t="s">
        <v>170</v>
      </c>
      <c r="J53" s="100">
        <v>5</v>
      </c>
      <c r="K53" s="94"/>
      <c r="L53" s="94"/>
    </row>
    <row r="54" spans="1:12" ht="106.5" customHeight="1" x14ac:dyDescent="0.25">
      <c r="A54" s="115"/>
      <c r="C54" s="24" t="str">
        <f>Penilaian!C58</f>
        <v>2.2.15 Persepsi Pekerja terhadap Kepemimpinan dan Komitmen dari KTT/PJO</v>
      </c>
      <c r="D54" s="27" t="s">
        <v>499</v>
      </c>
      <c r="E54" s="28" t="s">
        <v>500</v>
      </c>
      <c r="F54" s="28" t="s">
        <v>501</v>
      </c>
      <c r="G54" s="28" t="s">
        <v>502</v>
      </c>
      <c r="H54" s="28" t="s">
        <v>503</v>
      </c>
      <c r="I54" s="24" t="s">
        <v>181</v>
      </c>
      <c r="J54" s="100">
        <v>5</v>
      </c>
      <c r="K54" s="94"/>
      <c r="L54" s="94"/>
    </row>
    <row r="55" spans="1:12" ht="30" x14ac:dyDescent="0.25">
      <c r="A55" s="115"/>
      <c r="C55" s="2" t="str">
        <f>Penilaian!C59</f>
        <v>2.2.16 Kehadiran KTT/PJO dalam Kegiatan KP (Rapat, Pertemuan, Seminar, dan Kegiatan Lainnya)</v>
      </c>
      <c r="D55" s="27" t="s">
        <v>504</v>
      </c>
      <c r="E55" s="27" t="s">
        <v>505</v>
      </c>
      <c r="F55" s="27" t="s">
        <v>506</v>
      </c>
      <c r="G55" s="27" t="s">
        <v>507</v>
      </c>
      <c r="H55" s="27" t="s">
        <v>508</v>
      </c>
      <c r="I55" s="2" t="s">
        <v>170</v>
      </c>
      <c r="J55" s="100">
        <v>5</v>
      </c>
      <c r="K55" s="94"/>
      <c r="L55" s="94"/>
    </row>
    <row r="56" spans="1:12" ht="91.5" customHeight="1" x14ac:dyDescent="0.25">
      <c r="A56" s="115"/>
      <c r="C56" s="24" t="str">
        <f>Penilaian!C60</f>
        <v xml:space="preserve">2.2.17 Peran KTT/PJO dalam Kegiatan KP </v>
      </c>
      <c r="D56" s="27" t="s">
        <v>509</v>
      </c>
      <c r="E56" s="28" t="s">
        <v>510</v>
      </c>
      <c r="F56" s="28" t="s">
        <v>511</v>
      </c>
      <c r="G56" s="28" t="s">
        <v>512</v>
      </c>
      <c r="H56" s="27" t="s">
        <v>513</v>
      </c>
      <c r="I56" s="24" t="s">
        <v>181</v>
      </c>
      <c r="J56" s="100">
        <v>5</v>
      </c>
      <c r="K56" s="94"/>
      <c r="L56" s="94"/>
    </row>
    <row r="57" spans="1:12" ht="115.5" customHeight="1" x14ac:dyDescent="0.25">
      <c r="A57" s="115"/>
      <c r="C57" s="24" t="str">
        <f>Penilaian!C61</f>
        <v>2.2.18 Peran KTT/PJO dalam Penyusunan dan Tinjauan Kebijakan KP</v>
      </c>
      <c r="D57" s="27" t="s">
        <v>514</v>
      </c>
      <c r="E57" s="28" t="s">
        <v>515</v>
      </c>
      <c r="F57" s="28" t="s">
        <v>516</v>
      </c>
      <c r="G57" s="28" t="s">
        <v>517</v>
      </c>
      <c r="H57" s="27" t="s">
        <v>518</v>
      </c>
      <c r="I57" s="24" t="s">
        <v>181</v>
      </c>
      <c r="J57" s="100">
        <v>5</v>
      </c>
      <c r="K57" s="94"/>
      <c r="L57" s="94"/>
    </row>
    <row r="58" spans="1:12" ht="101.25" customHeight="1" x14ac:dyDescent="0.25">
      <c r="A58" s="115"/>
      <c r="C58" s="24" t="str">
        <f>Penilaian!C62</f>
        <v>2.2.19 Peran KTT/PJO dalam Manajemen Risiko KP</v>
      </c>
      <c r="D58" s="27" t="s">
        <v>519</v>
      </c>
      <c r="E58" s="28" t="s">
        <v>520</v>
      </c>
      <c r="F58" s="28" t="s">
        <v>521</v>
      </c>
      <c r="G58" s="28" t="s">
        <v>522</v>
      </c>
      <c r="H58" s="27" t="s">
        <v>523</v>
      </c>
      <c r="I58" s="24" t="s">
        <v>181</v>
      </c>
      <c r="J58" s="100">
        <v>5</v>
      </c>
      <c r="K58" s="94"/>
      <c r="L58" s="94"/>
    </row>
    <row r="59" spans="1:12" ht="115.5" customHeight="1" x14ac:dyDescent="0.25">
      <c r="A59" s="115"/>
      <c r="C59" s="24" t="str">
        <f>Penilaian!C63</f>
        <v>2.2.20 Persepsi Pimpinan Departemen/Bagian/Seksi terhadap peran KP</v>
      </c>
      <c r="D59" s="27" t="s">
        <v>524</v>
      </c>
      <c r="E59" s="28" t="s">
        <v>525</v>
      </c>
      <c r="F59" s="28" t="s">
        <v>526</v>
      </c>
      <c r="G59" s="28" t="s">
        <v>527</v>
      </c>
      <c r="H59" s="27" t="s">
        <v>528</v>
      </c>
      <c r="I59" s="24" t="s">
        <v>182</v>
      </c>
      <c r="J59" s="100">
        <v>5</v>
      </c>
      <c r="K59" s="94"/>
      <c r="L59" s="94"/>
    </row>
    <row r="60" spans="1:12" ht="116.25" customHeight="1" x14ac:dyDescent="0.25">
      <c r="A60" s="115"/>
      <c r="C60" s="24" t="str">
        <f>Penilaian!C64</f>
        <v>2.2.21 Persepsi Pekerja terhadap Kepemimpinan dan Komitmen dari Pimpinan Departemen/Bagian/Seksi</v>
      </c>
      <c r="D60" s="27" t="s">
        <v>529</v>
      </c>
      <c r="E60" s="28" t="s">
        <v>530</v>
      </c>
      <c r="F60" s="28" t="s">
        <v>531</v>
      </c>
      <c r="G60" s="28" t="s">
        <v>532</v>
      </c>
      <c r="H60" s="27" t="s">
        <v>533</v>
      </c>
      <c r="I60" s="24" t="s">
        <v>179</v>
      </c>
      <c r="J60" s="100">
        <v>5</v>
      </c>
      <c r="K60" s="94"/>
      <c r="L60" s="94"/>
    </row>
    <row r="61" spans="1:12" ht="60" customHeight="1" x14ac:dyDescent="0.25">
      <c r="A61" s="115"/>
      <c r="C61" s="2" t="str">
        <f>Penilaian!C65</f>
        <v>2.2.22 Keterlibatan Pimpinan Departemen/Bagian dalam Penyusunan dan Tinjauan Kebijakan KP</v>
      </c>
      <c r="D61" s="27" t="s">
        <v>534</v>
      </c>
      <c r="E61" s="28" t="s">
        <v>535</v>
      </c>
      <c r="F61" s="28" t="s">
        <v>536</v>
      </c>
      <c r="G61" s="28" t="s">
        <v>537</v>
      </c>
      <c r="H61" s="28" t="s">
        <v>538</v>
      </c>
      <c r="I61" s="2" t="s">
        <v>170</v>
      </c>
      <c r="J61" s="100">
        <v>5</v>
      </c>
      <c r="K61" s="94"/>
      <c r="L61" s="94"/>
    </row>
    <row r="62" spans="1:12" ht="99" customHeight="1" x14ac:dyDescent="0.25">
      <c r="A62" s="115"/>
      <c r="C62" s="24" t="str">
        <f>Penilaian!C66</f>
        <v>2.2.23 Peran Pimpinan Departemen/Bagian dalam Penyusunan dan Tinjauan Kebijakan KP</v>
      </c>
      <c r="D62" s="27" t="s">
        <v>539</v>
      </c>
      <c r="E62" s="28" t="s">
        <v>540</v>
      </c>
      <c r="F62" s="28" t="s">
        <v>541</v>
      </c>
      <c r="G62" s="28" t="s">
        <v>542</v>
      </c>
      <c r="H62" s="27" t="s">
        <v>543</v>
      </c>
      <c r="I62" s="24" t="s">
        <v>181</v>
      </c>
      <c r="J62" s="100">
        <v>5</v>
      </c>
      <c r="K62" s="94"/>
      <c r="L62" s="94"/>
    </row>
    <row r="63" spans="1:12" ht="54.75" customHeight="1" x14ac:dyDescent="0.25">
      <c r="A63" s="115"/>
      <c r="C63" s="2" t="str">
        <f>Penilaian!C67</f>
        <v>2.2.24 Keterlibatan Pimpinan Departemen/bagian/Seksi dalam Kegiatan KP</v>
      </c>
      <c r="D63" s="27" t="s">
        <v>544</v>
      </c>
      <c r="E63" s="28" t="s">
        <v>545</v>
      </c>
      <c r="F63" s="28" t="s">
        <v>546</v>
      </c>
      <c r="G63" s="28" t="s">
        <v>547</v>
      </c>
      <c r="H63" s="28" t="s">
        <v>548</v>
      </c>
      <c r="I63" s="2" t="s">
        <v>170</v>
      </c>
      <c r="J63" s="100">
        <v>5</v>
      </c>
      <c r="K63" s="94"/>
      <c r="L63" s="94"/>
    </row>
    <row r="64" spans="1:12" ht="60" customHeight="1" x14ac:dyDescent="0.25">
      <c r="A64" s="115"/>
      <c r="C64" s="24" t="str">
        <f>Penilaian!C68</f>
        <v xml:space="preserve">2.2.25 Peran Pimpinan Departemen/Bagian/Seksi dalam Kegiatan KP </v>
      </c>
      <c r="D64" s="27" t="s">
        <v>549</v>
      </c>
      <c r="E64" s="28" t="s">
        <v>550</v>
      </c>
      <c r="F64" s="28" t="s">
        <v>551</v>
      </c>
      <c r="G64" s="28" t="s">
        <v>552</v>
      </c>
      <c r="H64" s="27" t="s">
        <v>553</v>
      </c>
      <c r="I64" s="24" t="s">
        <v>181</v>
      </c>
      <c r="J64" s="100">
        <v>5</v>
      </c>
      <c r="K64" s="94"/>
      <c r="L64" s="94"/>
    </row>
    <row r="65" spans="1:12" ht="76.5" customHeight="1" x14ac:dyDescent="0.25">
      <c r="A65" s="115"/>
      <c r="C65" s="2" t="str">
        <f>Penilaian!C69</f>
        <v>2.2.26 Keterlibatan Pimpinan Departemen/Bagian/Seksi dalam Majemen Risiko KP</v>
      </c>
      <c r="D65" s="27" t="s">
        <v>554</v>
      </c>
      <c r="E65" s="28" t="s">
        <v>555</v>
      </c>
      <c r="F65" s="28" t="s">
        <v>556</v>
      </c>
      <c r="G65" s="28" t="s">
        <v>557</v>
      </c>
      <c r="H65" s="27" t="s">
        <v>558</v>
      </c>
      <c r="I65" s="2" t="s">
        <v>170</v>
      </c>
      <c r="J65" s="100">
        <v>5</v>
      </c>
      <c r="K65" s="94"/>
      <c r="L65" s="94"/>
    </row>
    <row r="66" spans="1:12" ht="84.75" customHeight="1" x14ac:dyDescent="0.25">
      <c r="A66" s="115"/>
      <c r="C66" s="24" t="str">
        <f>Penilaian!C70</f>
        <v>2.2.27 Peran Pimpinan Departemen/Bagian/Sekai dalam Manajemen Risiko KP</v>
      </c>
      <c r="D66" s="27" t="s">
        <v>559</v>
      </c>
      <c r="E66" s="28" t="s">
        <v>560</v>
      </c>
      <c r="F66" s="28" t="s">
        <v>561</v>
      </c>
      <c r="G66" s="28" t="s">
        <v>562</v>
      </c>
      <c r="H66" s="27" t="s">
        <v>563</v>
      </c>
      <c r="I66" s="24" t="s">
        <v>181</v>
      </c>
      <c r="J66" s="100">
        <v>5</v>
      </c>
      <c r="K66" s="94"/>
      <c r="L66" s="94"/>
    </row>
    <row r="67" spans="1:12" ht="75" customHeight="1" x14ac:dyDescent="0.25">
      <c r="A67" s="115"/>
      <c r="C67" s="2" t="str">
        <f>Penilaian!C71</f>
        <v>2.2.28 Kehadiran Pengawas Operasional/Teknis dalam Pertemuan KP Kelompok Kerja</v>
      </c>
      <c r="D67" s="27" t="s">
        <v>564</v>
      </c>
      <c r="E67" s="27" t="s">
        <v>565</v>
      </c>
      <c r="F67" s="27" t="s">
        <v>566</v>
      </c>
      <c r="G67" s="27" t="s">
        <v>567</v>
      </c>
      <c r="H67" s="27" t="s">
        <v>568</v>
      </c>
      <c r="I67" s="2" t="s">
        <v>170</v>
      </c>
      <c r="J67" s="100">
        <v>5</v>
      </c>
      <c r="K67" s="94"/>
      <c r="L67" s="94"/>
    </row>
    <row r="68" spans="1:12" ht="89.25" customHeight="1" x14ac:dyDescent="0.25">
      <c r="A68" s="115"/>
      <c r="C68" s="24" t="str">
        <f>Penilaian!C72</f>
        <v xml:space="preserve">2.2.29 Peran Pengawas Operasional/Teknis dalam Pertemuan KP Kelompok Kerja </v>
      </c>
      <c r="D68" s="27" t="s">
        <v>569</v>
      </c>
      <c r="E68" s="28" t="s">
        <v>570</v>
      </c>
      <c r="F68" s="28" t="s">
        <v>571</v>
      </c>
      <c r="G68" s="28" t="s">
        <v>572</v>
      </c>
      <c r="H68" s="27" t="s">
        <v>573</v>
      </c>
      <c r="I68" s="24" t="s">
        <v>181</v>
      </c>
      <c r="J68" s="100">
        <v>5</v>
      </c>
      <c r="K68" s="94"/>
      <c r="L68" s="94"/>
    </row>
    <row r="69" spans="1:12" ht="75.75" customHeight="1" x14ac:dyDescent="0.25">
      <c r="A69" s="115"/>
      <c r="C69" s="2" t="str">
        <f>Penilaian!C73</f>
        <v>2.2.30 Keterlibatan Pengawas Operasional/Teknis dalam Manajemen Risiko KP</v>
      </c>
      <c r="D69" s="27" t="s">
        <v>574</v>
      </c>
      <c r="E69" s="28" t="s">
        <v>575</v>
      </c>
      <c r="F69" s="28" t="s">
        <v>576</v>
      </c>
      <c r="G69" s="28" t="s">
        <v>577</v>
      </c>
      <c r="H69" s="27" t="s">
        <v>578</v>
      </c>
      <c r="I69" s="2" t="s">
        <v>170</v>
      </c>
      <c r="J69" s="100">
        <v>5</v>
      </c>
      <c r="K69" s="94"/>
      <c r="L69" s="94"/>
    </row>
    <row r="70" spans="1:12" ht="84.75" customHeight="1" x14ac:dyDescent="0.25">
      <c r="A70" s="115"/>
      <c r="C70" s="24" t="str">
        <f>Penilaian!C74</f>
        <v>2.2.31 Peran Pengawas Operasional/Teknis dalam Manajemen Risiko KP</v>
      </c>
      <c r="D70" s="27" t="s">
        <v>580</v>
      </c>
      <c r="E70" s="28" t="s">
        <v>581</v>
      </c>
      <c r="F70" s="28" t="s">
        <v>582</v>
      </c>
      <c r="G70" s="28" t="s">
        <v>583</v>
      </c>
      <c r="H70" s="27" t="s">
        <v>584</v>
      </c>
      <c r="I70" s="24" t="s">
        <v>181</v>
      </c>
      <c r="J70" s="100">
        <v>5</v>
      </c>
      <c r="K70" s="94"/>
      <c r="L70" s="94"/>
    </row>
    <row r="71" spans="1:12" x14ac:dyDescent="0.25">
      <c r="A71" s="115"/>
      <c r="B71" s="79" t="str">
        <f>Penilaian!B75</f>
        <v>C. Kepatuhan dan Penegakan Peraturan KP</v>
      </c>
      <c r="C71" s="80"/>
      <c r="D71" s="81"/>
      <c r="E71" s="85"/>
      <c r="F71" s="85"/>
      <c r="G71" s="83"/>
      <c r="H71" s="84"/>
      <c r="I71" s="80"/>
      <c r="J71" s="101"/>
      <c r="K71" s="102"/>
      <c r="L71" s="102"/>
    </row>
    <row r="72" spans="1:12" ht="121.5" customHeight="1" x14ac:dyDescent="0.25">
      <c r="A72" s="115"/>
      <c r="C72" s="2" t="str">
        <f>Penilaian!C76</f>
        <v>2.3.1 Inisiatif dan Kesadaran untu Pemenuhan Persyaratan Perundangan dan Persyaratan Lainnya yang Terkait Aspek KP</v>
      </c>
      <c r="D72" s="27" t="s">
        <v>585</v>
      </c>
      <c r="E72" s="28" t="s">
        <v>586</v>
      </c>
      <c r="F72" s="28" t="s">
        <v>587</v>
      </c>
      <c r="G72" s="28" t="s">
        <v>588</v>
      </c>
      <c r="H72" s="27" t="s">
        <v>589</v>
      </c>
      <c r="I72" s="2" t="s">
        <v>177</v>
      </c>
      <c r="J72" s="100">
        <v>5</v>
      </c>
      <c r="K72" s="94"/>
      <c r="L72" s="94"/>
    </row>
    <row r="73" spans="1:12" ht="45" x14ac:dyDescent="0.25">
      <c r="A73" s="115"/>
      <c r="C73" s="2" t="str">
        <f>Penilaian!C77</f>
        <v xml:space="preserve">2.3.2 Efektivitas Pemenuhan Ketentuan Peraturan Perundang-undangan dan Persyaratan Lainnya yang Terkait </v>
      </c>
      <c r="D73" s="31" t="s">
        <v>590</v>
      </c>
      <c r="E73" s="31" t="s">
        <v>591</v>
      </c>
      <c r="F73" s="31" t="s">
        <v>592</v>
      </c>
      <c r="G73" s="31" t="s">
        <v>593</v>
      </c>
      <c r="H73" s="31" t="s">
        <v>594</v>
      </c>
      <c r="I73" s="2" t="s">
        <v>170</v>
      </c>
      <c r="J73" s="100">
        <v>5</v>
      </c>
      <c r="K73" s="94"/>
      <c r="L73" s="94"/>
    </row>
    <row r="74" spans="1:12" ht="111.75" customHeight="1" x14ac:dyDescent="0.25">
      <c r="A74" s="115"/>
      <c r="C74" s="2" t="str">
        <f>Penilaian!C78</f>
        <v>2.3.3 Respon Manajemen Perusahaan terhadap undangan dari Instansi Pembina Sektor</v>
      </c>
      <c r="D74" s="27" t="s">
        <v>595</v>
      </c>
      <c r="E74" s="28" t="s">
        <v>596</v>
      </c>
      <c r="F74" s="28" t="s">
        <v>597</v>
      </c>
      <c r="G74" s="28" t="s">
        <v>598</v>
      </c>
      <c r="H74" s="27" t="s">
        <v>599</v>
      </c>
      <c r="I74" s="2" t="s">
        <v>177</v>
      </c>
      <c r="J74" s="100">
        <v>5</v>
      </c>
      <c r="K74" s="94"/>
      <c r="L74" s="94"/>
    </row>
    <row r="75" spans="1:12" ht="83.25" customHeight="1" x14ac:dyDescent="0.25">
      <c r="A75" s="115"/>
      <c r="C75" s="2" t="str">
        <f>Penilaian!C79</f>
        <v>2.3.4 Kepatuhan Perusahaan dalam Menindaklanjuti Arahan Tertulis dari Instansi Pembina Sektor melalu Surat Edaran KaIT</v>
      </c>
      <c r="D75" s="27" t="s">
        <v>600</v>
      </c>
      <c r="E75" s="28" t="s">
        <v>601</v>
      </c>
      <c r="F75" s="28" t="s">
        <v>602</v>
      </c>
      <c r="G75" s="28" t="s">
        <v>603</v>
      </c>
      <c r="H75" s="27" t="s">
        <v>604</v>
      </c>
      <c r="I75" s="2" t="s">
        <v>177</v>
      </c>
      <c r="J75" s="100">
        <v>5</v>
      </c>
      <c r="K75" s="94"/>
      <c r="L75" s="94"/>
    </row>
    <row r="76" spans="1:12" ht="102.75" customHeight="1" x14ac:dyDescent="0.25">
      <c r="A76" s="115"/>
      <c r="C76" s="2" t="str">
        <f>Penilaian!C80</f>
        <v>2.3.5 Kepatuhan Perusahaan dalam Menindaklanjuti Hasil Pembinaan dan Pengawasan oleh Inspektur Tambang</v>
      </c>
      <c r="D76" s="27" t="s">
        <v>605</v>
      </c>
      <c r="E76" s="28" t="s">
        <v>606</v>
      </c>
      <c r="F76" s="28" t="s">
        <v>607</v>
      </c>
      <c r="G76" s="28" t="s">
        <v>608</v>
      </c>
      <c r="H76" s="27" t="s">
        <v>609</v>
      </c>
      <c r="I76" s="2" t="s">
        <v>170</v>
      </c>
      <c r="J76" s="100">
        <v>5</v>
      </c>
      <c r="K76" s="94"/>
      <c r="L76" s="94"/>
    </row>
    <row r="77" spans="1:12" ht="50.25" customHeight="1" x14ac:dyDescent="0.25">
      <c r="A77" s="115"/>
      <c r="C77" s="2" t="str">
        <f>Penilaian!C81</f>
        <v>2.3.6 Kepatuhan KTT dalam Pengelolaan Administrasi KP</v>
      </c>
      <c r="D77" s="27" t="s">
        <v>610</v>
      </c>
      <c r="E77" s="27" t="s">
        <v>611</v>
      </c>
      <c r="F77" s="27" t="s">
        <v>612</v>
      </c>
      <c r="G77" s="27" t="s">
        <v>613</v>
      </c>
      <c r="H77" s="27" t="s">
        <v>614</v>
      </c>
      <c r="I77" s="2" t="s">
        <v>170</v>
      </c>
      <c r="J77" s="100">
        <v>5</v>
      </c>
      <c r="K77" s="94"/>
      <c r="L77" s="94"/>
    </row>
    <row r="78" spans="1:12" ht="62.25" customHeight="1" x14ac:dyDescent="0.25">
      <c r="A78" s="115"/>
      <c r="C78" s="2" t="str">
        <f>Penilaian!C82</f>
        <v xml:space="preserve">2.3.7 Kepatuhan KTT Pelaporan Khusus atas Kasus KP kepada KaIT </v>
      </c>
      <c r="D78" s="27" t="s">
        <v>615</v>
      </c>
      <c r="E78" s="28" t="s">
        <v>616</v>
      </c>
      <c r="F78" s="28" t="s">
        <v>617</v>
      </c>
      <c r="G78" s="28" t="s">
        <v>618</v>
      </c>
      <c r="H78" s="27" t="s">
        <v>619</v>
      </c>
      <c r="I78" s="2" t="s">
        <v>170</v>
      </c>
      <c r="J78" s="100">
        <v>5</v>
      </c>
      <c r="K78" s="94"/>
      <c r="L78" s="94"/>
    </row>
    <row r="79" spans="1:12" ht="105.75" customHeight="1" x14ac:dyDescent="0.25">
      <c r="A79" s="115"/>
      <c r="C79" s="2" t="str">
        <f>Penilaian!C83</f>
        <v>2.3.8 Kepatuhan Pimpinan Departemen/Bagian dalam menindaklanjuti Arahan/Instruksi KTT terkait pemenuhan Peraturan KP</v>
      </c>
      <c r="D79" s="27" t="s">
        <v>620</v>
      </c>
      <c r="E79" s="28" t="s">
        <v>621</v>
      </c>
      <c r="F79" s="28" t="s">
        <v>622</v>
      </c>
      <c r="G79" s="28" t="s">
        <v>623</v>
      </c>
      <c r="H79" s="27" t="s">
        <v>624</v>
      </c>
      <c r="I79" s="2" t="s">
        <v>177</v>
      </c>
      <c r="J79" s="100">
        <v>5</v>
      </c>
      <c r="K79" s="94"/>
      <c r="L79" s="94"/>
    </row>
    <row r="80" spans="1:12" x14ac:dyDescent="0.25">
      <c r="A80" s="115"/>
      <c r="B80" s="79" t="str">
        <f>Penilaian!B84</f>
        <v>D. Penetapan Peran, Tanggung Jawab dan Kewenangan dalam KP</v>
      </c>
      <c r="C80" s="80"/>
      <c r="D80" s="81"/>
      <c r="E80" s="85"/>
      <c r="F80" s="85"/>
      <c r="G80" s="83"/>
      <c r="H80" s="84"/>
      <c r="I80" s="80"/>
      <c r="J80" s="101"/>
      <c r="K80" s="102"/>
      <c r="L80" s="102"/>
    </row>
    <row r="81" spans="1:12" ht="145.5" customHeight="1" x14ac:dyDescent="0.25">
      <c r="A81" s="115"/>
      <c r="C81" s="2" t="str">
        <f>Penilaian!C85</f>
        <v>2.4.1 Kemandirian Pengelolaan KP</v>
      </c>
      <c r="D81" s="27" t="s">
        <v>625</v>
      </c>
      <c r="E81" s="28" t="s">
        <v>626</v>
      </c>
      <c r="F81" s="28" t="s">
        <v>627</v>
      </c>
      <c r="G81" s="28" t="s">
        <v>628</v>
      </c>
      <c r="H81" s="27" t="s">
        <v>629</v>
      </c>
      <c r="I81" s="2" t="s">
        <v>178</v>
      </c>
      <c r="J81" s="100">
        <v>5</v>
      </c>
      <c r="K81" s="94"/>
      <c r="L81" s="94"/>
    </row>
    <row r="82" spans="1:12" ht="192" customHeight="1" x14ac:dyDescent="0.25">
      <c r="A82" s="115"/>
      <c r="C82" s="2" t="str">
        <f>Penilaian!C86</f>
        <v>2.4.2 Ketersediaan KTT</v>
      </c>
      <c r="D82" s="27" t="s">
        <v>630</v>
      </c>
      <c r="E82" s="28" t="s">
        <v>631</v>
      </c>
      <c r="F82" s="28" t="s">
        <v>632</v>
      </c>
      <c r="G82" s="28" t="s">
        <v>633</v>
      </c>
      <c r="H82" s="27" t="s">
        <v>634</v>
      </c>
      <c r="I82" s="2" t="s">
        <v>177</v>
      </c>
      <c r="J82" s="100">
        <v>5</v>
      </c>
      <c r="K82" s="94"/>
      <c r="L82" s="94"/>
    </row>
    <row r="83" spans="1:12" ht="192" customHeight="1" x14ac:dyDescent="0.25">
      <c r="A83" s="115"/>
      <c r="C83" s="2" t="str">
        <f>Penilaian!C87</f>
        <v>2.4.3 Ketersediaan PJO</v>
      </c>
      <c r="D83" s="27" t="s">
        <v>650</v>
      </c>
      <c r="E83" s="28" t="s">
        <v>651</v>
      </c>
      <c r="F83" s="28" t="s">
        <v>652</v>
      </c>
      <c r="G83" s="28" t="s">
        <v>653</v>
      </c>
      <c r="H83" s="27" t="s">
        <v>654</v>
      </c>
      <c r="I83" s="2" t="s">
        <v>177</v>
      </c>
      <c r="J83" s="100">
        <v>5</v>
      </c>
      <c r="K83" s="94"/>
      <c r="L83" s="94"/>
    </row>
    <row r="84" spans="1:12" ht="30" x14ac:dyDescent="0.25">
      <c r="A84" s="115"/>
      <c r="C84" s="2" t="str">
        <f>Penilaian!C88</f>
        <v>2.4.4 Pelaksanaan Tugas dan Tanggung Jawab KTT</v>
      </c>
      <c r="D84" s="27" t="s">
        <v>655</v>
      </c>
      <c r="E84" s="28" t="s">
        <v>656</v>
      </c>
      <c r="F84" s="28" t="s">
        <v>657</v>
      </c>
      <c r="G84" s="28" t="s">
        <v>658</v>
      </c>
      <c r="H84" s="28" t="s">
        <v>659</v>
      </c>
      <c r="I84" s="2" t="s">
        <v>170</v>
      </c>
      <c r="J84" s="100">
        <v>5</v>
      </c>
      <c r="K84" s="94"/>
      <c r="L84" s="94"/>
    </row>
    <row r="85" spans="1:12" ht="60" x14ac:dyDescent="0.25">
      <c r="A85" s="115"/>
      <c r="C85" s="2" t="str">
        <f>Penilaian!C89</f>
        <v xml:space="preserve">2.4.5 Ketersediaan TTPYB </v>
      </c>
      <c r="D85" s="27" t="s">
        <v>660</v>
      </c>
      <c r="E85" s="28" t="s">
        <v>661</v>
      </c>
      <c r="F85" s="28" t="s">
        <v>662</v>
      </c>
      <c r="G85" s="28" t="s">
        <v>663</v>
      </c>
      <c r="H85" s="27" t="s">
        <v>664</v>
      </c>
      <c r="I85" s="2" t="s">
        <v>170</v>
      </c>
      <c r="J85" s="100">
        <v>5</v>
      </c>
      <c r="K85" s="94"/>
      <c r="L85" s="94"/>
    </row>
    <row r="86" spans="1:12" ht="45" x14ac:dyDescent="0.25">
      <c r="A86" s="115"/>
      <c r="C86" s="2" t="str">
        <f>Penilaian!C90</f>
        <v>2.4.6 Ketersediaan Pengawas Operasional dan Pengawas Teknis</v>
      </c>
      <c r="D86" s="27" t="s">
        <v>665</v>
      </c>
      <c r="E86" s="28" t="s">
        <v>666</v>
      </c>
      <c r="F86" s="28" t="s">
        <v>667</v>
      </c>
      <c r="G86" s="28" t="s">
        <v>668</v>
      </c>
      <c r="H86" s="28" t="s">
        <v>669</v>
      </c>
      <c r="I86" s="2" t="s">
        <v>170</v>
      </c>
      <c r="J86" s="100">
        <v>5</v>
      </c>
      <c r="K86" s="94"/>
      <c r="L86" s="94"/>
    </row>
    <row r="87" spans="1:12" ht="30" x14ac:dyDescent="0.25">
      <c r="A87" s="115"/>
      <c r="C87" s="2" t="str">
        <f>Penilaian!C91</f>
        <v>2.4.7 Pelaksanaan Jumlah Tugas dan Tanggung Jawab Pengawas Operasional dan Pengawas Teknis</v>
      </c>
      <c r="D87" s="31" t="s">
        <v>670</v>
      </c>
      <c r="E87" s="31" t="s">
        <v>671</v>
      </c>
      <c r="F87" s="31" t="s">
        <v>672</v>
      </c>
      <c r="G87" s="31" t="s">
        <v>673</v>
      </c>
      <c r="H87" s="31" t="s">
        <v>674</v>
      </c>
      <c r="I87" s="2" t="s">
        <v>170</v>
      </c>
      <c r="J87" s="100">
        <v>5</v>
      </c>
      <c r="K87" s="94"/>
      <c r="L87" s="94"/>
    </row>
    <row r="88" spans="1:12" ht="60" x14ac:dyDescent="0.25">
      <c r="A88" s="115"/>
      <c r="C88" s="2" t="str">
        <f>Penilaian!C92</f>
        <v xml:space="preserve">2.4.8 Ketersediaan dan Kewenangan Bagian K3 dan Bagian KO Pertambangan </v>
      </c>
      <c r="D88" s="27" t="s">
        <v>675</v>
      </c>
      <c r="E88" s="28" t="s">
        <v>676</v>
      </c>
      <c r="F88" s="28" t="s">
        <v>677</v>
      </c>
      <c r="G88" s="28" t="s">
        <v>678</v>
      </c>
      <c r="H88" s="27" t="s">
        <v>679</v>
      </c>
      <c r="I88" s="2" t="s">
        <v>178</v>
      </c>
      <c r="J88" s="100">
        <v>5</v>
      </c>
      <c r="K88" s="94"/>
      <c r="L88" s="94"/>
    </row>
    <row r="89" spans="1:12" ht="45" x14ac:dyDescent="0.25">
      <c r="A89" s="115"/>
      <c r="C89" s="2" t="str">
        <f>Penilaian!C93</f>
        <v xml:space="preserve">2.4.9 Penetapan Tanggung Jawab terkait KP untuk Pekerja </v>
      </c>
      <c r="D89" s="27" t="s">
        <v>681</v>
      </c>
      <c r="E89" s="28" t="s">
        <v>680</v>
      </c>
      <c r="F89" s="28" t="s">
        <v>682</v>
      </c>
      <c r="G89" s="28" t="s">
        <v>683</v>
      </c>
      <c r="H89" s="27" t="s">
        <v>684</v>
      </c>
      <c r="I89" s="2" t="s">
        <v>170</v>
      </c>
      <c r="J89" s="100">
        <v>5</v>
      </c>
      <c r="K89" s="94"/>
      <c r="L89" s="94"/>
    </row>
    <row r="90" spans="1:12" ht="154.5" customHeight="1" x14ac:dyDescent="0.25">
      <c r="A90" s="115"/>
      <c r="C90" s="24" t="str">
        <f>Penilaian!C94</f>
        <v>2.4.10 Pemberian Dukungan dan Kewenangan kepada Pekerja untuk Menyatakan Keberatan Bekerja jika Syarat KP Diragukan</v>
      </c>
      <c r="D90" s="27" t="s">
        <v>685</v>
      </c>
      <c r="E90" s="28" t="s">
        <v>686</v>
      </c>
      <c r="F90" s="28" t="s">
        <v>687</v>
      </c>
      <c r="G90" s="28" t="s">
        <v>688</v>
      </c>
      <c r="H90" s="27" t="s">
        <v>691</v>
      </c>
      <c r="I90" s="24" t="s">
        <v>181</v>
      </c>
      <c r="J90" s="100">
        <v>5</v>
      </c>
      <c r="K90" s="94"/>
      <c r="L90" s="94"/>
    </row>
    <row r="91" spans="1:12" ht="60" x14ac:dyDescent="0.25">
      <c r="A91" s="115"/>
      <c r="C91" s="24" t="str">
        <f>Penilaian!C95</f>
        <v xml:space="preserve">2.4.11 Penerapan Mekanisme Pemilihan Perwakilan Pekerja pada Komite KP </v>
      </c>
      <c r="D91" s="27" t="s">
        <v>692</v>
      </c>
      <c r="E91" s="28" t="s">
        <v>693</v>
      </c>
      <c r="F91" s="28" t="s">
        <v>694</v>
      </c>
      <c r="G91" s="28" t="s">
        <v>695</v>
      </c>
      <c r="H91" s="27" t="s">
        <v>696</v>
      </c>
      <c r="I91" s="24" t="s">
        <v>181</v>
      </c>
      <c r="J91" s="100">
        <v>5</v>
      </c>
      <c r="K91" s="94"/>
      <c r="L91" s="94"/>
    </row>
    <row r="92" spans="1:12" ht="60" x14ac:dyDescent="0.25">
      <c r="A92" s="115"/>
      <c r="C92" s="24" t="str">
        <f>Penilaian!C96</f>
        <v xml:space="preserve">2.4.12 Persepsi Manajemen terhadap Pengelolaan Pekerja </v>
      </c>
      <c r="D92" s="27" t="s">
        <v>697</v>
      </c>
      <c r="E92" s="28" t="s">
        <v>698</v>
      </c>
      <c r="F92" s="28" t="s">
        <v>699</v>
      </c>
      <c r="G92" s="28" t="s">
        <v>700</v>
      </c>
      <c r="H92" s="27" t="s">
        <v>701</v>
      </c>
      <c r="I92" s="24" t="s">
        <v>184</v>
      </c>
      <c r="J92" s="100">
        <v>5</v>
      </c>
      <c r="K92" s="94"/>
      <c r="L92" s="94"/>
    </row>
    <row r="93" spans="1:12" x14ac:dyDescent="0.25">
      <c r="A93" s="115"/>
      <c r="B93" s="79" t="str">
        <f>Penilaian!B97</f>
        <v>E. Manajemen Strategi dan Operasi KP</v>
      </c>
      <c r="C93" s="80"/>
      <c r="D93" s="84"/>
      <c r="E93" s="85"/>
      <c r="F93" s="85"/>
      <c r="G93" s="83"/>
      <c r="H93" s="84"/>
      <c r="I93" s="80"/>
      <c r="J93" s="101"/>
      <c r="K93" s="102"/>
      <c r="L93" s="102"/>
    </row>
    <row r="94" spans="1:12" ht="120" customHeight="1" x14ac:dyDescent="0.25">
      <c r="A94" s="115"/>
      <c r="C94" s="2" t="str">
        <f>Penilaian!C98</f>
        <v xml:space="preserve">2.5.1 Formulasi Strategi KP </v>
      </c>
      <c r="D94" s="27" t="s">
        <v>702</v>
      </c>
      <c r="E94" s="28" t="s">
        <v>703</v>
      </c>
      <c r="F94" s="28" t="s">
        <v>704</v>
      </c>
      <c r="G94" s="28" t="s">
        <v>705</v>
      </c>
      <c r="H94" s="27" t="s">
        <v>706</v>
      </c>
      <c r="I94" s="2" t="s">
        <v>178</v>
      </c>
      <c r="J94" s="100">
        <v>5</v>
      </c>
      <c r="K94" s="94"/>
      <c r="L94" s="94"/>
    </row>
    <row r="95" spans="1:12" ht="90" x14ac:dyDescent="0.25">
      <c r="A95" s="115"/>
      <c r="C95" s="2" t="str">
        <f>Penilaian!C99</f>
        <v xml:space="preserve">2.5.2 Penjabaran dan Penyelarasan Strategi Pengelolaan KP </v>
      </c>
      <c r="D95" s="27" t="s">
        <v>707</v>
      </c>
      <c r="E95" s="28" t="s">
        <v>708</v>
      </c>
      <c r="F95" s="28" t="s">
        <v>709</v>
      </c>
      <c r="G95" s="28" t="s">
        <v>710</v>
      </c>
      <c r="H95" s="27" t="s">
        <v>711</v>
      </c>
      <c r="I95" s="2" t="s">
        <v>178</v>
      </c>
      <c r="J95" s="100">
        <v>5</v>
      </c>
      <c r="K95" s="94"/>
      <c r="L95" s="94"/>
    </row>
    <row r="96" spans="1:12" ht="105" x14ac:dyDescent="0.25">
      <c r="A96" s="115"/>
      <c r="C96" s="2" t="str">
        <f>Penilaian!C100</f>
        <v>2.5.3 Ruang Lingkup Pemantauan dan Pengukuran Kinerja Pengelolaan KP</v>
      </c>
      <c r="D96" s="27" t="s">
        <v>712</v>
      </c>
      <c r="E96" s="28" t="s">
        <v>713</v>
      </c>
      <c r="F96" s="28" t="s">
        <v>714</v>
      </c>
      <c r="G96" s="28" t="s">
        <v>715</v>
      </c>
      <c r="H96" s="27" t="s">
        <v>716</v>
      </c>
      <c r="I96" s="2" t="s">
        <v>178</v>
      </c>
      <c r="J96" s="100">
        <v>5</v>
      </c>
      <c r="K96" s="94"/>
      <c r="L96" s="94"/>
    </row>
    <row r="97" spans="1:12" ht="30" x14ac:dyDescent="0.25">
      <c r="A97" s="115"/>
      <c r="C97" s="2" t="str">
        <f>Penilaian!C101</f>
        <v xml:space="preserve">2.5.4 Efektivitas Pemantauan dan Pengukuran Kinerja Pengelolaan KP </v>
      </c>
      <c r="D97" s="31" t="s">
        <v>717</v>
      </c>
      <c r="E97" s="31" t="s">
        <v>718</v>
      </c>
      <c r="F97" s="31" t="s">
        <v>719</v>
      </c>
      <c r="G97" s="31" t="s">
        <v>720</v>
      </c>
      <c r="H97" s="31" t="s">
        <v>721</v>
      </c>
      <c r="I97" s="24" t="s">
        <v>170</v>
      </c>
      <c r="J97" s="100">
        <v>5</v>
      </c>
      <c r="K97" s="94"/>
      <c r="L97" s="94"/>
    </row>
    <row r="98" spans="1:12" x14ac:dyDescent="0.25">
      <c r="A98" s="115"/>
      <c r="B98" s="79" t="str">
        <f>Penilaian!B102</f>
        <v>F. Informasi, Komunikasi, Pendampingan, Konsultasi KP</v>
      </c>
      <c r="C98" s="80"/>
      <c r="D98" s="84"/>
      <c r="E98" s="85"/>
      <c r="F98" s="85"/>
      <c r="G98" s="83"/>
      <c r="H98" s="84"/>
      <c r="I98" s="80"/>
      <c r="J98" s="101"/>
      <c r="K98" s="102"/>
      <c r="L98" s="102"/>
    </row>
    <row r="99" spans="1:12" ht="105" x14ac:dyDescent="0.25">
      <c r="A99" s="115"/>
      <c r="C99" s="2" t="str">
        <f>Penilaian!C103</f>
        <v>2.6.1 Kesesuaian Induksi KP</v>
      </c>
      <c r="D99" s="27" t="s">
        <v>722</v>
      </c>
      <c r="E99" s="28" t="s">
        <v>723</v>
      </c>
      <c r="F99" s="28" t="s">
        <v>724</v>
      </c>
      <c r="G99" s="28" t="s">
        <v>725</v>
      </c>
      <c r="H99" s="27" t="s">
        <v>726</v>
      </c>
      <c r="I99" s="2" t="s">
        <v>170</v>
      </c>
      <c r="J99" s="100">
        <v>5</v>
      </c>
      <c r="K99" s="94"/>
      <c r="L99" s="94"/>
    </row>
    <row r="100" spans="1:12" ht="30" x14ac:dyDescent="0.25">
      <c r="A100" s="115"/>
      <c r="C100" s="2" t="str">
        <f>Penilaian!C104</f>
        <v xml:space="preserve">2.6.2 Jumlah Pertemuan KP </v>
      </c>
      <c r="D100" s="27" t="s">
        <v>727</v>
      </c>
      <c r="E100" s="28" t="s">
        <v>733</v>
      </c>
      <c r="F100" s="28" t="s">
        <v>734</v>
      </c>
      <c r="G100" s="28" t="s">
        <v>735</v>
      </c>
      <c r="H100" s="28" t="s">
        <v>736</v>
      </c>
      <c r="I100" s="2" t="s">
        <v>170</v>
      </c>
      <c r="J100" s="100">
        <v>5</v>
      </c>
      <c r="K100" s="94"/>
      <c r="L100" s="94"/>
    </row>
    <row r="101" spans="1:12" ht="60" x14ac:dyDescent="0.25">
      <c r="A101" s="115"/>
      <c r="C101" s="2" t="str">
        <f>Penilaian!C105</f>
        <v>2.6.3 Kualitas Pertemuan KP</v>
      </c>
      <c r="D101" s="27" t="s">
        <v>732</v>
      </c>
      <c r="E101" s="28" t="s">
        <v>728</v>
      </c>
      <c r="F101" s="28" t="s">
        <v>729</v>
      </c>
      <c r="G101" s="28" t="s">
        <v>730</v>
      </c>
      <c r="H101" s="27" t="s">
        <v>731</v>
      </c>
      <c r="I101" s="2" t="s">
        <v>177</v>
      </c>
      <c r="J101" s="100">
        <v>5</v>
      </c>
      <c r="K101" s="94"/>
      <c r="L101" s="94"/>
    </row>
    <row r="102" spans="1:12" x14ac:dyDescent="0.25">
      <c r="A102" s="115"/>
      <c r="C102" s="2" t="str">
        <f>Penilaian!C106</f>
        <v>2.6.4 Jumlah Kampanye KP</v>
      </c>
      <c r="D102" s="27" t="s">
        <v>737</v>
      </c>
      <c r="E102" s="28" t="s">
        <v>738</v>
      </c>
      <c r="F102" s="28" t="s">
        <v>739</v>
      </c>
      <c r="G102" s="28" t="s">
        <v>740</v>
      </c>
      <c r="H102" s="28" t="s">
        <v>741</v>
      </c>
      <c r="I102" s="2" t="s">
        <v>170</v>
      </c>
      <c r="J102" s="100">
        <v>5</v>
      </c>
      <c r="K102" s="94"/>
      <c r="L102" s="94"/>
    </row>
    <row r="103" spans="1:12" ht="45" x14ac:dyDescent="0.25">
      <c r="A103" s="115"/>
      <c r="C103" s="24" t="str">
        <f>Penilaian!C107</f>
        <v>2.6.5 Efektivitas Kampanye KP</v>
      </c>
      <c r="D103" s="86" t="s">
        <v>742</v>
      </c>
      <c r="E103" s="28" t="s">
        <v>743</v>
      </c>
      <c r="F103" s="28" t="s">
        <v>744</v>
      </c>
      <c r="G103" s="28" t="s">
        <v>745</v>
      </c>
      <c r="H103" s="27" t="s">
        <v>746</v>
      </c>
      <c r="I103" s="24" t="s">
        <v>181</v>
      </c>
      <c r="J103" s="100">
        <v>5</v>
      </c>
      <c r="K103" s="94"/>
      <c r="L103" s="94"/>
    </row>
    <row r="104" spans="1:12" ht="60" x14ac:dyDescent="0.25">
      <c r="A104" s="115"/>
      <c r="C104" s="24" t="str">
        <f>Penilaian!C108</f>
        <v>2.6.6 Efektivitas Komunikasi KP Eksternal dengan Mitra Kerja (Customer, Kontrator, Sub Kontraktor, dll)</v>
      </c>
      <c r="D104" s="86" t="s">
        <v>747</v>
      </c>
      <c r="E104" s="28" t="s">
        <v>748</v>
      </c>
      <c r="F104" s="28" t="s">
        <v>749</v>
      </c>
      <c r="G104" s="28" t="s">
        <v>750</v>
      </c>
      <c r="H104" s="27" t="s">
        <v>751</v>
      </c>
      <c r="I104" s="24" t="s">
        <v>179</v>
      </c>
      <c r="J104" s="100">
        <v>5</v>
      </c>
      <c r="K104" s="94"/>
      <c r="L104" s="94"/>
    </row>
    <row r="105" spans="1:12" ht="75" x14ac:dyDescent="0.25">
      <c r="A105" s="115"/>
      <c r="C105" s="24" t="str">
        <f>Penilaian!C109</f>
        <v>2.6.7 Efektivitas Komunikasi Vertikal antara Pimpinan Unit Kerja dengan Anggota</v>
      </c>
      <c r="D105" s="86" t="s">
        <v>752</v>
      </c>
      <c r="E105" s="28" t="s">
        <v>753</v>
      </c>
      <c r="F105" s="28" t="s">
        <v>754</v>
      </c>
      <c r="G105" s="28" t="s">
        <v>755</v>
      </c>
      <c r="H105" s="27" t="s">
        <v>756</v>
      </c>
      <c r="I105" s="24" t="s">
        <v>179</v>
      </c>
      <c r="J105" s="100">
        <v>5</v>
      </c>
      <c r="K105" s="94"/>
      <c r="L105" s="94"/>
    </row>
    <row r="106" spans="1:12" ht="60" x14ac:dyDescent="0.25">
      <c r="A106" s="115"/>
      <c r="C106" s="24" t="str">
        <f>Penilaian!C110</f>
        <v>2.6.8 Efektivitas Komunikasi Horisontal antar Rekan Kerja</v>
      </c>
      <c r="D106" s="86" t="s">
        <v>767</v>
      </c>
      <c r="E106" s="28" t="s">
        <v>768</v>
      </c>
      <c r="F106" s="28" t="s">
        <v>769</v>
      </c>
      <c r="G106" s="28" t="s">
        <v>770</v>
      </c>
      <c r="H106" s="27" t="s">
        <v>771</v>
      </c>
      <c r="I106" s="24" t="s">
        <v>179</v>
      </c>
      <c r="J106" s="100">
        <v>5</v>
      </c>
      <c r="K106" s="94"/>
      <c r="L106" s="94"/>
    </row>
    <row r="107" spans="1:12" ht="75" x14ac:dyDescent="0.25">
      <c r="A107" s="115"/>
      <c r="C107" s="24" t="str">
        <f>Penilaian!C111</f>
        <v>2.6.9 Efektivitas Komunikasi antar Ketua Kelompok Kerja</v>
      </c>
      <c r="D107" s="86" t="s">
        <v>772</v>
      </c>
      <c r="E107" s="28" t="s">
        <v>773</v>
      </c>
      <c r="F107" s="28" t="s">
        <v>774</v>
      </c>
      <c r="G107" s="28" t="s">
        <v>775</v>
      </c>
      <c r="H107" s="27" t="s">
        <v>776</v>
      </c>
      <c r="I107" s="24" t="s">
        <v>179</v>
      </c>
      <c r="J107" s="100">
        <v>5</v>
      </c>
      <c r="K107" s="94"/>
      <c r="L107" s="94"/>
    </row>
    <row r="108" spans="1:12" ht="60" x14ac:dyDescent="0.25">
      <c r="A108" s="115"/>
      <c r="C108" s="24" t="str">
        <f>Penilaian!C112</f>
        <v xml:space="preserve">2.6.10 Efektivitas Komunikasi antar Penanggung Jawab Gilir Kerja/Shift </v>
      </c>
      <c r="D108" s="86" t="s">
        <v>777</v>
      </c>
      <c r="E108" s="28" t="s">
        <v>778</v>
      </c>
      <c r="F108" s="28" t="s">
        <v>779</v>
      </c>
      <c r="G108" s="28" t="s">
        <v>780</v>
      </c>
      <c r="H108" s="27" t="s">
        <v>781</v>
      </c>
      <c r="I108" s="24" t="s">
        <v>179</v>
      </c>
      <c r="J108" s="100">
        <v>5</v>
      </c>
      <c r="K108" s="94"/>
      <c r="L108" s="94"/>
    </row>
    <row r="109" spans="1:12" ht="60" x14ac:dyDescent="0.25">
      <c r="A109" s="115"/>
      <c r="C109" s="2" t="str">
        <f>Penilaian!C113</f>
        <v>2.6.11 Kehandalan Fasilitas dan Media Penunjang Komunikasi KP</v>
      </c>
      <c r="D109" s="27" t="s">
        <v>782</v>
      </c>
      <c r="E109" s="28" t="s">
        <v>783</v>
      </c>
      <c r="F109" s="28" t="s">
        <v>784</v>
      </c>
      <c r="G109" s="28" t="s">
        <v>785</v>
      </c>
      <c r="H109" s="27" t="s">
        <v>786</v>
      </c>
      <c r="I109" s="2" t="s">
        <v>185</v>
      </c>
      <c r="J109" s="100">
        <v>5</v>
      </c>
      <c r="K109" s="94"/>
      <c r="L109" s="94"/>
    </row>
    <row r="110" spans="1:12" ht="30" x14ac:dyDescent="0.25">
      <c r="A110" s="115"/>
      <c r="C110" s="2" t="str">
        <f>Penilaian!C114</f>
        <v>2.6.12 Jumlah Mentoring, Coaching, dan Councelling untuk Pekerja dari Pimpinan Tim Kerja</v>
      </c>
      <c r="D110" s="27" t="s">
        <v>787</v>
      </c>
      <c r="E110" s="28" t="s">
        <v>788</v>
      </c>
      <c r="F110" s="28" t="s">
        <v>789</v>
      </c>
      <c r="G110" s="28" t="s">
        <v>790</v>
      </c>
      <c r="H110" s="28" t="s">
        <v>791</v>
      </c>
      <c r="I110" s="2" t="s">
        <v>170</v>
      </c>
      <c r="J110" s="100">
        <v>5</v>
      </c>
      <c r="K110" s="94"/>
      <c r="L110" s="94"/>
    </row>
    <row r="111" spans="1:12" ht="90" x14ac:dyDescent="0.25">
      <c r="A111" s="115"/>
      <c r="C111" s="24" t="str">
        <f>Penilaian!C115</f>
        <v>2.6.13 Efektivitas Mentoring, Coaching, dan Coucelling untuk Pekerja dari Pimpinan Tim Kerja</v>
      </c>
      <c r="D111" s="27" t="s">
        <v>792</v>
      </c>
      <c r="E111" s="28" t="s">
        <v>793</v>
      </c>
      <c r="F111" s="28" t="s">
        <v>794</v>
      </c>
      <c r="G111" s="28" t="s">
        <v>795</v>
      </c>
      <c r="H111" s="27" t="s">
        <v>796</v>
      </c>
      <c r="I111" s="24" t="s">
        <v>181</v>
      </c>
      <c r="J111" s="100">
        <v>5</v>
      </c>
      <c r="K111" s="94"/>
      <c r="L111" s="94"/>
    </row>
    <row r="112" spans="1:12" ht="105" x14ac:dyDescent="0.25">
      <c r="A112" s="115"/>
      <c r="C112" s="24" t="str">
        <f>Penilaian!C116</f>
        <v xml:space="preserve">2.6.14 Ketersediaan Ruang dan Akses Informasi KP untuk Pekerja </v>
      </c>
      <c r="D112" s="27" t="s">
        <v>797</v>
      </c>
      <c r="E112" s="28" t="s">
        <v>798</v>
      </c>
      <c r="F112" s="28" t="s">
        <v>799</v>
      </c>
      <c r="G112" s="28" t="s">
        <v>800</v>
      </c>
      <c r="H112" s="27" t="s">
        <v>801</v>
      </c>
      <c r="I112" s="24" t="s">
        <v>181</v>
      </c>
      <c r="J112" s="100">
        <v>5</v>
      </c>
      <c r="K112" s="94"/>
      <c r="L112" s="94"/>
    </row>
    <row r="113" spans="1:12" ht="105" x14ac:dyDescent="0.25">
      <c r="A113" s="115"/>
      <c r="C113" s="24" t="str">
        <f>Penilaian!C117</f>
        <v>2.6.15 Proteksi Pelapor dan Mekanisme Penanganan Pelaporan dalam Pengaduan Pelanggaran KP (Whisltelowing system)</v>
      </c>
      <c r="D113" s="27" t="s">
        <v>802</v>
      </c>
      <c r="E113" s="28" t="s">
        <v>803</v>
      </c>
      <c r="F113" s="28" t="s">
        <v>804</v>
      </c>
      <c r="G113" s="28" t="s">
        <v>805</v>
      </c>
      <c r="H113" s="27" t="s">
        <v>806</v>
      </c>
      <c r="I113" s="24" t="s">
        <v>181</v>
      </c>
      <c r="J113" s="100">
        <v>5</v>
      </c>
      <c r="K113" s="94"/>
      <c r="L113" s="94"/>
    </row>
    <row r="114" spans="1:12" ht="90" x14ac:dyDescent="0.25">
      <c r="A114" s="115"/>
      <c r="C114" s="2" t="str">
        <f>Penilaian!C118</f>
        <v>2.6.16 Penjangkauan Pemangku Kepentingan Eksternal</v>
      </c>
      <c r="D114" s="27" t="s">
        <v>807</v>
      </c>
      <c r="E114" s="28" t="s">
        <v>808</v>
      </c>
      <c r="F114" s="28" t="s">
        <v>809</v>
      </c>
      <c r="G114" s="28" t="s">
        <v>810</v>
      </c>
      <c r="H114" s="27" t="s">
        <v>811</v>
      </c>
      <c r="I114" s="2" t="s">
        <v>177</v>
      </c>
      <c r="J114" s="100">
        <v>5</v>
      </c>
      <c r="K114" s="94"/>
      <c r="L114" s="94"/>
    </row>
    <row r="115" spans="1:12" ht="75" x14ac:dyDescent="0.25">
      <c r="A115" s="115"/>
      <c r="C115" s="2" t="str">
        <f>Penilaian!C119</f>
        <v xml:space="preserve">2.6.17 Inventarisasi Harapan dan Kebutuhan Pemangku Kepentingan </v>
      </c>
      <c r="D115" s="27" t="s">
        <v>812</v>
      </c>
      <c r="E115" s="28" t="s">
        <v>813</v>
      </c>
      <c r="F115" s="28" t="s">
        <v>814</v>
      </c>
      <c r="G115" s="28" t="s">
        <v>815</v>
      </c>
      <c r="H115" s="27" t="s">
        <v>816</v>
      </c>
      <c r="I115" s="2" t="s">
        <v>177</v>
      </c>
      <c r="J115" s="100">
        <v>5</v>
      </c>
      <c r="K115" s="94"/>
      <c r="L115" s="94"/>
    </row>
    <row r="116" spans="1:12" ht="30" x14ac:dyDescent="0.25">
      <c r="A116" s="115"/>
      <c r="C116" s="2" t="str">
        <f>Penilaian!C120</f>
        <v xml:space="preserve">2.6.18 Efektivitas Komunikasi KP </v>
      </c>
      <c r="D116" s="27" t="s">
        <v>817</v>
      </c>
      <c r="E116" s="27" t="s">
        <v>818</v>
      </c>
      <c r="F116" s="27" t="s">
        <v>819</v>
      </c>
      <c r="G116" s="27" t="s">
        <v>820</v>
      </c>
      <c r="H116" s="27" t="s">
        <v>821</v>
      </c>
      <c r="I116" s="2" t="s">
        <v>170</v>
      </c>
      <c r="J116" s="100">
        <v>5</v>
      </c>
      <c r="K116" s="94"/>
      <c r="L116" s="94"/>
    </row>
    <row r="117" spans="1:12" x14ac:dyDescent="0.25">
      <c r="A117" s="115"/>
      <c r="B117" s="79" t="str">
        <f>Penilaian!B121</f>
        <v>G. Pengendalian Mutu KP dalam Kegiatan Operasional</v>
      </c>
      <c r="C117" s="80"/>
      <c r="D117" s="84"/>
      <c r="E117" s="85"/>
      <c r="F117" s="85"/>
      <c r="G117" s="83"/>
      <c r="H117" s="84"/>
      <c r="I117" s="80"/>
      <c r="J117" s="101"/>
      <c r="K117" s="102"/>
      <c r="L117" s="102"/>
    </row>
    <row r="118" spans="1:12" ht="66.75" customHeight="1" x14ac:dyDescent="0.25">
      <c r="A118" s="115"/>
      <c r="C118" s="2" t="str">
        <f>Penilaian!C122</f>
        <v xml:space="preserve">2.7.1 Jumlah Penetapan Tata Cara Kerja Baku untuk Operasi Kerja </v>
      </c>
      <c r="D118" s="27" t="s">
        <v>822</v>
      </c>
      <c r="E118" s="28" t="s">
        <v>823</v>
      </c>
      <c r="F118" s="28" t="s">
        <v>824</v>
      </c>
      <c r="G118" s="28" t="s">
        <v>825</v>
      </c>
      <c r="H118" s="28" t="s">
        <v>826</v>
      </c>
      <c r="I118" s="2" t="s">
        <v>170</v>
      </c>
      <c r="J118" s="100">
        <v>5</v>
      </c>
      <c r="K118" s="94"/>
      <c r="L118" s="94"/>
    </row>
    <row r="119" spans="1:12" ht="60" x14ac:dyDescent="0.25">
      <c r="A119" s="115"/>
      <c r="C119" s="2" t="str">
        <f>Penilaian!C123</f>
        <v xml:space="preserve">2.7.2 Efektivitas Tata Cara Kerja Baku untuk Operasi Kerja </v>
      </c>
      <c r="D119" s="27" t="s">
        <v>822</v>
      </c>
      <c r="E119" s="28" t="s">
        <v>827</v>
      </c>
      <c r="F119" s="28" t="s">
        <v>828</v>
      </c>
      <c r="G119" s="28" t="s">
        <v>829</v>
      </c>
      <c r="H119" s="27" t="s">
        <v>830</v>
      </c>
      <c r="I119" s="2" t="s">
        <v>186</v>
      </c>
      <c r="J119" s="100">
        <v>5</v>
      </c>
      <c r="K119" s="94"/>
      <c r="L119" s="94"/>
    </row>
    <row r="120" spans="1:12" ht="75" x14ac:dyDescent="0.25">
      <c r="A120" s="115"/>
      <c r="C120" s="2" t="str">
        <f>Penilaian!C124</f>
        <v>2.7.3 Kesesuaian Penerapan Pemeriksaan Kesiapan Operasional Harian</v>
      </c>
      <c r="D120" s="27" t="s">
        <v>831</v>
      </c>
      <c r="E120" s="28" t="s">
        <v>832</v>
      </c>
      <c r="F120" s="28" t="s">
        <v>833</v>
      </c>
      <c r="G120" s="28" t="s">
        <v>834</v>
      </c>
      <c r="H120" s="27" t="s">
        <v>835</v>
      </c>
      <c r="I120" s="2" t="s">
        <v>177</v>
      </c>
      <c r="J120" s="100">
        <v>5</v>
      </c>
      <c r="K120" s="94"/>
      <c r="L120" s="94"/>
    </row>
    <row r="121" spans="1:12" ht="122.25" customHeight="1" x14ac:dyDescent="0.25">
      <c r="A121" s="115"/>
      <c r="C121" s="2" t="str">
        <f>Penilaian!C125</f>
        <v>2.7.4 Kesesuaian Penetapan Rencana Kerja Operasional Harian</v>
      </c>
      <c r="D121" s="27" t="s">
        <v>836</v>
      </c>
      <c r="E121" s="28" t="s">
        <v>837</v>
      </c>
      <c r="F121" s="28" t="s">
        <v>838</v>
      </c>
      <c r="G121" s="28" t="s">
        <v>839</v>
      </c>
      <c r="H121" s="27" t="s">
        <v>840</v>
      </c>
      <c r="I121" s="2" t="s">
        <v>185</v>
      </c>
      <c r="J121" s="100">
        <v>5</v>
      </c>
      <c r="K121" s="94"/>
      <c r="L121" s="94"/>
    </row>
    <row r="122" spans="1:12" ht="90" x14ac:dyDescent="0.25">
      <c r="A122" s="115"/>
      <c r="C122" s="2" t="str">
        <f>Penilaian!C126</f>
        <v xml:space="preserve">2.7.5 Kesesuaian Pemberian izin Masuk Lokasi Pertambangan </v>
      </c>
      <c r="D122" s="27" t="s">
        <v>841</v>
      </c>
      <c r="E122" s="28" t="s">
        <v>842</v>
      </c>
      <c r="F122" s="28" t="s">
        <v>843</v>
      </c>
      <c r="G122" s="28" t="s">
        <v>844</v>
      </c>
      <c r="H122" s="27" t="s">
        <v>845</v>
      </c>
      <c r="I122" s="2" t="s">
        <v>177</v>
      </c>
      <c r="J122" s="100">
        <v>5</v>
      </c>
      <c r="K122" s="94"/>
      <c r="L122" s="94"/>
    </row>
    <row r="123" spans="1:12" ht="75" x14ac:dyDescent="0.25">
      <c r="A123" s="115"/>
      <c r="C123" s="2" t="str">
        <f>Penilaian!C127</f>
        <v xml:space="preserve">2.7.6 Kesesuaian Pemberian Lisensi dan Surat Izin Pengoperasian Peralatan </v>
      </c>
      <c r="D123" s="27" t="s">
        <v>846</v>
      </c>
      <c r="E123" s="28" t="s">
        <v>847</v>
      </c>
      <c r="F123" s="28" t="s">
        <v>848</v>
      </c>
      <c r="G123" s="28" t="s">
        <v>849</v>
      </c>
      <c r="H123" s="27" t="s">
        <v>850</v>
      </c>
      <c r="I123" s="2" t="s">
        <v>177</v>
      </c>
      <c r="J123" s="100">
        <v>5</v>
      </c>
      <c r="K123" s="94"/>
      <c r="L123" s="94"/>
    </row>
    <row r="124" spans="1:12" ht="30" x14ac:dyDescent="0.25">
      <c r="A124" s="115"/>
      <c r="C124" s="2" t="str">
        <f>Penilaian!C128</f>
        <v>2.7.7 Kesesuaian Pemberian Izin Kerja Khusus</v>
      </c>
      <c r="D124" s="27" t="s">
        <v>851</v>
      </c>
      <c r="E124" s="27" t="s">
        <v>852</v>
      </c>
      <c r="F124" s="27" t="s">
        <v>853</v>
      </c>
      <c r="G124" s="27" t="s">
        <v>854</v>
      </c>
      <c r="H124" s="27" t="s">
        <v>855</v>
      </c>
      <c r="I124" s="2" t="s">
        <v>170</v>
      </c>
      <c r="J124" s="100">
        <v>5</v>
      </c>
      <c r="K124" s="94"/>
      <c r="L124" s="94"/>
    </row>
    <row r="125" spans="1:12" ht="90" x14ac:dyDescent="0.25">
      <c r="A125" s="115"/>
      <c r="C125" s="2" t="str">
        <f>Penilaian!C129</f>
        <v>2.7.8 Kesesuaian Penetapan Area, Aktivitas, dan Kontrol Kritis dalam aspek KP</v>
      </c>
      <c r="D125" s="27" t="s">
        <v>757</v>
      </c>
      <c r="E125" s="28" t="s">
        <v>758</v>
      </c>
      <c r="F125" s="28" t="s">
        <v>759</v>
      </c>
      <c r="G125" s="28" t="s">
        <v>760</v>
      </c>
      <c r="H125" s="27" t="s">
        <v>761</v>
      </c>
      <c r="I125" s="2" t="s">
        <v>178</v>
      </c>
      <c r="J125" s="100">
        <v>5</v>
      </c>
      <c r="K125" s="94"/>
      <c r="L125" s="94"/>
    </row>
    <row r="126" spans="1:12" ht="75" x14ac:dyDescent="0.25">
      <c r="A126" s="115"/>
      <c r="C126" s="2" t="str">
        <f>Penilaian!C130</f>
        <v>2.7.9 Kesuaian Penetapan Distribusi dan Komposisi Area Pengawasan</v>
      </c>
      <c r="D126" s="27" t="s">
        <v>1233</v>
      </c>
      <c r="E126" s="28" t="s">
        <v>1234</v>
      </c>
      <c r="F126" s="28" t="s">
        <v>1235</v>
      </c>
      <c r="G126" s="28" t="s">
        <v>1236</v>
      </c>
      <c r="H126" s="27" t="s">
        <v>1237</v>
      </c>
      <c r="I126" s="2" t="s">
        <v>178</v>
      </c>
      <c r="J126" s="100">
        <v>5</v>
      </c>
      <c r="K126" s="94"/>
      <c r="L126" s="94"/>
    </row>
    <row r="127" spans="1:12" ht="30" x14ac:dyDescent="0.25">
      <c r="A127" s="115"/>
      <c r="C127" s="2" t="str">
        <f>Penilaian!C131</f>
        <v>2.7.10 Jumlah Inspeksi, Pemeriksaan, Pengujian oleh Pengawas Operasional Langsung</v>
      </c>
      <c r="D127" s="28" t="s">
        <v>1238</v>
      </c>
      <c r="E127" s="28" t="s">
        <v>1239</v>
      </c>
      <c r="F127" s="28" t="s">
        <v>1240</v>
      </c>
      <c r="G127" s="28" t="s">
        <v>1241</v>
      </c>
      <c r="H127" s="28" t="s">
        <v>1242</v>
      </c>
      <c r="I127" s="2" t="s">
        <v>170</v>
      </c>
      <c r="J127" s="100">
        <v>5</v>
      </c>
      <c r="K127" s="94"/>
      <c r="L127" s="94"/>
    </row>
    <row r="128" spans="1:12" ht="202.5" customHeight="1" x14ac:dyDescent="0.25">
      <c r="A128" s="115"/>
      <c r="C128" s="2" t="str">
        <f>Penilaian!C132</f>
        <v>2.7.11 Kesuaian dan Kehandalan Hasil Inspeksi, Pemeriksaan, Pengujian oleh Pengawas Operasional Langsung</v>
      </c>
      <c r="D128" s="27" t="s">
        <v>762</v>
      </c>
      <c r="E128" s="28" t="s">
        <v>763</v>
      </c>
      <c r="F128" s="28" t="s">
        <v>764</v>
      </c>
      <c r="G128" s="28" t="s">
        <v>765</v>
      </c>
      <c r="H128" s="27" t="s">
        <v>766</v>
      </c>
      <c r="I128" s="2" t="s">
        <v>177</v>
      </c>
      <c r="J128" s="100">
        <v>5</v>
      </c>
      <c r="K128" s="94"/>
      <c r="L128" s="94"/>
    </row>
    <row r="129" spans="1:12" ht="90" x14ac:dyDescent="0.25">
      <c r="A129" s="115"/>
      <c r="C129" s="2" t="str">
        <f>Penilaian!C133</f>
        <v>2.7.12 Jumlah Inspeksi, Pemeriksaan, Pengujian oleh Pengawas Operasional Jenjang Menengah</v>
      </c>
      <c r="D129" s="27" t="s">
        <v>856</v>
      </c>
      <c r="E129" s="28" t="s">
        <v>857</v>
      </c>
      <c r="F129" s="28" t="s">
        <v>858</v>
      </c>
      <c r="G129" s="28" t="s">
        <v>859</v>
      </c>
      <c r="H129" s="28" t="s">
        <v>860</v>
      </c>
      <c r="I129" s="2" t="s">
        <v>170</v>
      </c>
      <c r="J129" s="100">
        <v>5</v>
      </c>
      <c r="K129" s="94"/>
      <c r="L129" s="94"/>
    </row>
    <row r="130" spans="1:12" ht="165" x14ac:dyDescent="0.25">
      <c r="A130" s="115"/>
      <c r="C130" s="2" t="str">
        <f>Penilaian!C134</f>
        <v>2.7.13 Kesuaian dan Kehandalan Hasil Inspeksi, Pemeriksaan, Pengujian oleh Pengawsa Operasional Jenjang Menengah</v>
      </c>
      <c r="D130" s="27" t="s">
        <v>861</v>
      </c>
      <c r="E130" s="28" t="s">
        <v>763</v>
      </c>
      <c r="F130" s="28" t="s">
        <v>764</v>
      </c>
      <c r="G130" s="28" t="s">
        <v>765</v>
      </c>
      <c r="H130" s="27" t="s">
        <v>862</v>
      </c>
      <c r="I130" s="2" t="s">
        <v>177</v>
      </c>
      <c r="J130" s="100">
        <v>5</v>
      </c>
      <c r="K130" s="94"/>
      <c r="L130" s="94"/>
    </row>
    <row r="131" spans="1:12" ht="45" x14ac:dyDescent="0.25">
      <c r="A131" s="115"/>
      <c r="C131" s="2" t="str">
        <f>Penilaian!C135</f>
        <v>2.7.14 Jumlah Inspeksi, Pemeriksaan, Pengujian oleh Pihak Internal di Luar Penanggung Jawab Area (Silang)</v>
      </c>
      <c r="D131" s="27" t="s">
        <v>863</v>
      </c>
      <c r="E131" s="28" t="s">
        <v>864</v>
      </c>
      <c r="F131" s="28" t="s">
        <v>865</v>
      </c>
      <c r="G131" s="28" t="s">
        <v>866</v>
      </c>
      <c r="H131" s="28" t="s">
        <v>867</v>
      </c>
      <c r="I131" s="2" t="s">
        <v>170</v>
      </c>
      <c r="J131" s="100">
        <v>5</v>
      </c>
      <c r="K131" s="94"/>
      <c r="L131" s="94"/>
    </row>
    <row r="132" spans="1:12" ht="165" x14ac:dyDescent="0.25">
      <c r="A132" s="115"/>
      <c r="C132" s="2" t="str">
        <f>Penilaian!C136</f>
        <v>2.7.15 Kesesuaian dan Kehandalan Hasil Inspeksi, Pemeriksanaan, Pengujian oleh Pihak Internal di Luar Penanggung Jawab Area (Silang)</v>
      </c>
      <c r="D132" s="27" t="s">
        <v>863</v>
      </c>
      <c r="E132" s="28" t="s">
        <v>763</v>
      </c>
      <c r="F132" s="28" t="s">
        <v>764</v>
      </c>
      <c r="G132" s="28" t="s">
        <v>765</v>
      </c>
      <c r="H132" s="27" t="s">
        <v>868</v>
      </c>
      <c r="I132" s="2" t="s">
        <v>177</v>
      </c>
      <c r="J132" s="100">
        <v>5</v>
      </c>
      <c r="K132" s="94"/>
      <c r="L132" s="94"/>
    </row>
    <row r="133" spans="1:12" ht="30" x14ac:dyDescent="0.25">
      <c r="A133" s="115"/>
      <c r="C133" s="2" t="str">
        <f>Penilaian!C137</f>
        <v>2.7.16 Efektivitas Inspeksi KP</v>
      </c>
      <c r="D133" s="27" t="s">
        <v>869</v>
      </c>
      <c r="E133" s="27" t="s">
        <v>870</v>
      </c>
      <c r="F133" s="27" t="s">
        <v>871</v>
      </c>
      <c r="G133" s="27" t="s">
        <v>872</v>
      </c>
      <c r="H133" s="27" t="s">
        <v>873</v>
      </c>
      <c r="I133" s="2" t="s">
        <v>170</v>
      </c>
      <c r="J133" s="100">
        <v>5</v>
      </c>
      <c r="K133" s="94"/>
      <c r="L133" s="94"/>
    </row>
    <row r="134" spans="1:12" x14ac:dyDescent="0.25">
      <c r="A134" s="115"/>
      <c r="B134" s="79" t="str">
        <f>Penilaian!B138</f>
        <v>H. Penjaminan Mutu KP melalui Audit internal SMKP</v>
      </c>
      <c r="C134" s="80"/>
      <c r="D134" s="84"/>
      <c r="E134" s="85"/>
      <c r="F134" s="85"/>
      <c r="G134" s="83"/>
      <c r="H134" s="84"/>
      <c r="I134" s="80"/>
      <c r="J134" s="101"/>
      <c r="K134" s="102"/>
      <c r="L134" s="102"/>
    </row>
    <row r="135" spans="1:12" ht="60" x14ac:dyDescent="0.25">
      <c r="A135" s="115"/>
      <c r="C135" s="2" t="str">
        <f>Penilaian!C139</f>
        <v xml:space="preserve">2.8.1 Dasar Pelaksanaan Audit Internal SMKP </v>
      </c>
      <c r="D135" s="27" t="s">
        <v>874</v>
      </c>
      <c r="E135" s="28" t="s">
        <v>875</v>
      </c>
      <c r="F135" s="28" t="s">
        <v>876</v>
      </c>
      <c r="G135" s="28" t="s">
        <v>877</v>
      </c>
      <c r="H135" s="27" t="s">
        <v>878</v>
      </c>
      <c r="I135" s="2" t="s">
        <v>187</v>
      </c>
      <c r="J135" s="100">
        <v>5</v>
      </c>
      <c r="K135" s="94"/>
      <c r="L135" s="94"/>
    </row>
    <row r="136" spans="1:12" ht="60" x14ac:dyDescent="0.25">
      <c r="A136" s="115"/>
      <c r="C136" s="2" t="str">
        <f>Penilaian!C140</f>
        <v xml:space="preserve">2.8.2 Kesesuaian Metodologi Audit Internal SMKP </v>
      </c>
      <c r="D136" s="27" t="s">
        <v>879</v>
      </c>
      <c r="E136" s="28" t="s">
        <v>880</v>
      </c>
      <c r="F136" s="28" t="s">
        <v>881</v>
      </c>
      <c r="G136" s="28" t="s">
        <v>882</v>
      </c>
      <c r="H136" s="27" t="s">
        <v>883</v>
      </c>
      <c r="I136" s="2" t="s">
        <v>187</v>
      </c>
      <c r="J136" s="100">
        <v>5</v>
      </c>
      <c r="K136" s="94"/>
      <c r="L136" s="94"/>
    </row>
    <row r="137" spans="1:12" ht="30" x14ac:dyDescent="0.25">
      <c r="A137" s="115"/>
      <c r="C137" s="2" t="str">
        <f>Penilaian!C141</f>
        <v xml:space="preserve">2.8.3 Keberhasilan Pencapaian Tujuan Audit Internal SMKP </v>
      </c>
      <c r="D137" s="27" t="s">
        <v>884</v>
      </c>
      <c r="E137" s="28" t="s">
        <v>885</v>
      </c>
      <c r="F137" s="28" t="s">
        <v>886</v>
      </c>
      <c r="G137" s="28" t="s">
        <v>887</v>
      </c>
      <c r="H137" s="27" t="s">
        <v>888</v>
      </c>
      <c r="I137" s="2" t="s">
        <v>187</v>
      </c>
      <c r="J137" s="100">
        <v>5</v>
      </c>
      <c r="K137" s="94"/>
      <c r="L137" s="94"/>
    </row>
    <row r="138" spans="1:12" ht="30" x14ac:dyDescent="0.25">
      <c r="A138" s="115"/>
      <c r="C138" s="2" t="str">
        <f>Penilaian!C142</f>
        <v xml:space="preserve">2.8.4 Jumlah Opportunity for Improvement dari Hasil Audit Internal SMKP </v>
      </c>
      <c r="D138" s="27" t="s">
        <v>889</v>
      </c>
      <c r="E138" s="28" t="s">
        <v>890</v>
      </c>
      <c r="F138" s="28" t="s">
        <v>891</v>
      </c>
      <c r="G138" s="28" t="s">
        <v>892</v>
      </c>
      <c r="H138" s="28" t="s">
        <v>893</v>
      </c>
      <c r="I138" s="2" t="s">
        <v>170</v>
      </c>
      <c r="J138" s="100">
        <v>5</v>
      </c>
      <c r="K138" s="94"/>
      <c r="L138" s="94"/>
    </row>
    <row r="139" spans="1:12" ht="30" x14ac:dyDescent="0.25">
      <c r="A139" s="115"/>
      <c r="C139" s="2" t="str">
        <f>Penilaian!C143</f>
        <v xml:space="preserve">2.8.5 Penyelesaian Rencana Tindak Lanjut Audit Internal SMKP </v>
      </c>
      <c r="D139" s="27" t="s">
        <v>894</v>
      </c>
      <c r="E139" s="28" t="s">
        <v>895</v>
      </c>
      <c r="F139" s="28" t="s">
        <v>896</v>
      </c>
      <c r="G139" s="28" t="s">
        <v>897</v>
      </c>
      <c r="H139" s="28" t="s">
        <v>898</v>
      </c>
      <c r="I139" s="2" t="s">
        <v>170</v>
      </c>
      <c r="J139" s="100">
        <v>5</v>
      </c>
      <c r="K139" s="94"/>
      <c r="L139" s="94"/>
    </row>
    <row r="140" spans="1:12" x14ac:dyDescent="0.25">
      <c r="A140" s="115" t="str">
        <f>Penilaian!A145</f>
        <v>Analisis dan Statistik Kecelakaan Kerja, PAK, KAPTK, dan Kejadian Berbahaya</v>
      </c>
      <c r="B140" s="79" t="str">
        <f>Penilaian!B145</f>
        <v>A. Analisis Terhadap Data Kasus KP</v>
      </c>
      <c r="C140" s="80"/>
      <c r="D140" s="84"/>
      <c r="E140" s="85"/>
      <c r="F140" s="85"/>
      <c r="G140" s="83"/>
      <c r="H140" s="84"/>
      <c r="I140" s="80"/>
      <c r="J140" s="101"/>
      <c r="K140" s="102"/>
      <c r="L140" s="102"/>
    </row>
    <row r="141" spans="1:12" ht="150" x14ac:dyDescent="0.25">
      <c r="A141" s="115"/>
      <c r="C141" s="2" t="str">
        <f>Penilaian!C146</f>
        <v>3.1.1 Integritas Data KP</v>
      </c>
      <c r="D141" s="27" t="s">
        <v>899</v>
      </c>
      <c r="E141" s="28" t="s">
        <v>900</v>
      </c>
      <c r="F141" s="28" t="s">
        <v>901</v>
      </c>
      <c r="G141" s="28" t="s">
        <v>902</v>
      </c>
      <c r="H141" s="27" t="s">
        <v>903</v>
      </c>
      <c r="I141" s="2" t="s">
        <v>187</v>
      </c>
      <c r="J141" s="100">
        <v>5</v>
      </c>
      <c r="K141" s="94"/>
      <c r="L141" s="94"/>
    </row>
    <row r="142" spans="1:12" ht="30" x14ac:dyDescent="0.25">
      <c r="A142" s="115"/>
      <c r="C142" s="2" t="str">
        <f>Penilaian!C147</f>
        <v xml:space="preserve">3.1.2 Ruang Lingkup Analisis dan Pengelolaan Data Kasus KP </v>
      </c>
      <c r="D142" s="27" t="s">
        <v>904</v>
      </c>
      <c r="E142" s="28" t="s">
        <v>905</v>
      </c>
      <c r="F142" s="28" t="s">
        <v>906</v>
      </c>
      <c r="G142" s="28" t="s">
        <v>907</v>
      </c>
      <c r="H142" s="27" t="s">
        <v>908</v>
      </c>
      <c r="I142" s="2" t="s">
        <v>187</v>
      </c>
      <c r="J142" s="100">
        <v>5</v>
      </c>
      <c r="K142" s="94"/>
      <c r="L142" s="94"/>
    </row>
    <row r="143" spans="1:12" ht="75" x14ac:dyDescent="0.25">
      <c r="A143" s="115"/>
      <c r="C143" s="2" t="str">
        <f>Penilaian!C148</f>
        <v xml:space="preserve">3.1.3 Maturitas Hasil Analisis Data KP </v>
      </c>
      <c r="D143" s="27" t="s">
        <v>909</v>
      </c>
      <c r="E143" s="28" t="s">
        <v>910</v>
      </c>
      <c r="F143" s="28" t="s">
        <v>911</v>
      </c>
      <c r="G143" s="28" t="s">
        <v>912</v>
      </c>
      <c r="H143" s="27" t="s">
        <v>913</v>
      </c>
      <c r="I143" s="2" t="s">
        <v>187</v>
      </c>
      <c r="J143" s="100">
        <v>5</v>
      </c>
      <c r="K143" s="94"/>
      <c r="L143" s="94"/>
    </row>
    <row r="144" spans="1:12" x14ac:dyDescent="0.25">
      <c r="A144" s="115"/>
      <c r="B144" s="79" t="str">
        <f>Penilaian!B149</f>
        <v>B. Investigasi Kasus KP</v>
      </c>
      <c r="C144" s="80"/>
      <c r="D144" s="84"/>
      <c r="E144" s="85"/>
      <c r="F144" s="85"/>
      <c r="G144" s="83"/>
      <c r="H144" s="84"/>
      <c r="I144" s="80"/>
      <c r="J144" s="101"/>
      <c r="K144" s="102"/>
      <c r="L144" s="102"/>
    </row>
    <row r="145" spans="1:12" ht="60" x14ac:dyDescent="0.25">
      <c r="A145" s="115"/>
      <c r="C145" s="2" t="str">
        <f>Penilaian!C150</f>
        <v xml:space="preserve">3.2.1 Jumlah Kasus KP yang diinvestigasi </v>
      </c>
      <c r="D145" s="27" t="s">
        <v>914</v>
      </c>
      <c r="E145" s="28" t="s">
        <v>915</v>
      </c>
      <c r="F145" s="28" t="s">
        <v>916</v>
      </c>
      <c r="G145" s="28" t="s">
        <v>917</v>
      </c>
      <c r="H145" s="27" t="s">
        <v>918</v>
      </c>
      <c r="I145" s="2" t="s">
        <v>170</v>
      </c>
      <c r="J145" s="100">
        <v>5</v>
      </c>
      <c r="K145" s="94"/>
      <c r="L145" s="94"/>
    </row>
    <row r="146" spans="1:12" ht="135" x14ac:dyDescent="0.25">
      <c r="A146" s="115"/>
      <c r="C146" s="2" t="str">
        <f>Penilaian!C151</f>
        <v xml:space="preserve">3.2.2 Pengumpulan Data dan Infomasi Kasus KP </v>
      </c>
      <c r="D146" s="27" t="s">
        <v>919</v>
      </c>
      <c r="E146" s="28" t="s">
        <v>920</v>
      </c>
      <c r="F146" s="28" t="s">
        <v>921</v>
      </c>
      <c r="G146" s="28" t="s">
        <v>922</v>
      </c>
      <c r="H146" s="27" t="s">
        <v>923</v>
      </c>
      <c r="I146" s="2" t="s">
        <v>187</v>
      </c>
      <c r="J146" s="100">
        <v>5</v>
      </c>
      <c r="K146" s="94"/>
      <c r="L146" s="94"/>
    </row>
    <row r="147" spans="1:12" ht="135" x14ac:dyDescent="0.25">
      <c r="A147" s="115"/>
      <c r="C147" s="2" t="str">
        <f>Penilaian!C152</f>
        <v xml:space="preserve">3.2.3 Paradigma Investigasi Kasus KP </v>
      </c>
      <c r="D147" s="27" t="s">
        <v>924</v>
      </c>
      <c r="E147" s="28" t="s">
        <v>925</v>
      </c>
      <c r="F147" s="28" t="s">
        <v>926</v>
      </c>
      <c r="G147" s="28" t="s">
        <v>927</v>
      </c>
      <c r="H147" s="27" t="s">
        <v>928</v>
      </c>
      <c r="I147" s="2" t="s">
        <v>178</v>
      </c>
      <c r="J147" s="100">
        <v>5</v>
      </c>
      <c r="K147" s="94"/>
      <c r="L147" s="94"/>
    </row>
    <row r="148" spans="1:12" ht="90" x14ac:dyDescent="0.25">
      <c r="A148" s="115"/>
      <c r="C148" s="2" t="str">
        <f>Penilaian!C153</f>
        <v xml:space="preserve">3.2.4 Teknik Analisis Kasus KP </v>
      </c>
      <c r="D148" s="27" t="s">
        <v>904</v>
      </c>
      <c r="E148" s="28" t="s">
        <v>929</v>
      </c>
      <c r="F148" s="28" t="s">
        <v>930</v>
      </c>
      <c r="G148" s="28" t="s">
        <v>931</v>
      </c>
      <c r="H148" s="27" t="s">
        <v>932</v>
      </c>
      <c r="I148" s="2" t="s">
        <v>170</v>
      </c>
      <c r="J148" s="100">
        <v>5</v>
      </c>
      <c r="K148" s="94"/>
      <c r="L148" s="94"/>
    </row>
    <row r="149" spans="1:12" ht="120" x14ac:dyDescent="0.25">
      <c r="A149" s="115"/>
      <c r="C149" s="2" t="str">
        <f>Penilaian!C154</f>
        <v xml:space="preserve">3.2.5 Penetapan Tindakan Perbaikan dan Pencegahan </v>
      </c>
      <c r="D149" s="27" t="s">
        <v>933</v>
      </c>
      <c r="E149" s="28" t="s">
        <v>934</v>
      </c>
      <c r="F149" s="28" t="s">
        <v>935</v>
      </c>
      <c r="G149" s="28" t="s">
        <v>936</v>
      </c>
      <c r="H149" s="27" t="s">
        <v>937</v>
      </c>
      <c r="I149" s="2" t="s">
        <v>170</v>
      </c>
      <c r="J149" s="100">
        <v>5</v>
      </c>
      <c r="K149" s="94"/>
      <c r="L149" s="94"/>
    </row>
    <row r="150" spans="1:12" ht="30" x14ac:dyDescent="0.25">
      <c r="A150" s="115"/>
      <c r="C150" s="2" t="str">
        <f>Penilaian!C155</f>
        <v xml:space="preserve">3.2.6 Realisasi Pelaksanaan Tindakan Perbaikan dan Pencegahan </v>
      </c>
      <c r="D150" s="27" t="s">
        <v>938</v>
      </c>
      <c r="E150" s="28" t="s">
        <v>939</v>
      </c>
      <c r="F150" s="28" t="s">
        <v>940</v>
      </c>
      <c r="G150" s="28" t="s">
        <v>941</v>
      </c>
      <c r="H150" s="28" t="s">
        <v>942</v>
      </c>
      <c r="I150" s="2" t="s">
        <v>170</v>
      </c>
      <c r="J150" s="100">
        <v>5</v>
      </c>
      <c r="K150" s="94"/>
      <c r="L150" s="94"/>
    </row>
    <row r="151" spans="1:12" ht="30" x14ac:dyDescent="0.25">
      <c r="A151" s="115"/>
      <c r="C151" s="2" t="str">
        <f>Penilaian!C156</f>
        <v xml:space="preserve">3.2.7 Jumlah Kasus KP Serupa dan Berulang dalam 2 Tahun Terakhir </v>
      </c>
      <c r="D151" s="27" t="s">
        <v>943</v>
      </c>
      <c r="E151" s="27" t="s">
        <v>944</v>
      </c>
      <c r="F151" s="27" t="s">
        <v>945</v>
      </c>
      <c r="G151" s="27" t="s">
        <v>946</v>
      </c>
      <c r="H151" s="27" t="s">
        <v>947</v>
      </c>
      <c r="I151" s="2" t="s">
        <v>170</v>
      </c>
      <c r="J151" s="100">
        <v>5</v>
      </c>
      <c r="K151" s="94"/>
      <c r="L151" s="94"/>
    </row>
    <row r="152" spans="1:12" x14ac:dyDescent="0.25">
      <c r="A152" s="115"/>
      <c r="B152" s="79" t="str">
        <f>Penilaian!B157</f>
        <v>C. Statistik Kinerja KP Berdasakan Indikator Tertinggal</v>
      </c>
      <c r="C152" s="80"/>
      <c r="D152" s="84"/>
      <c r="E152" s="85"/>
      <c r="F152" s="85"/>
      <c r="G152" s="83"/>
      <c r="H152" s="84"/>
      <c r="I152" s="80"/>
      <c r="J152" s="101"/>
      <c r="K152" s="102"/>
      <c r="L152" s="102"/>
    </row>
    <row r="153" spans="1:12" ht="30" x14ac:dyDescent="0.25">
      <c r="A153" s="115"/>
      <c r="C153" s="2" t="str">
        <f>Penilaian!C158</f>
        <v>3.3.1 Pencapaian Accident Frequency Rate</v>
      </c>
      <c r="D153" s="27" t="s">
        <v>948</v>
      </c>
      <c r="E153" s="27" t="s">
        <v>958</v>
      </c>
      <c r="F153" s="27" t="s">
        <v>959</v>
      </c>
      <c r="G153" s="27" t="s">
        <v>960</v>
      </c>
      <c r="H153" s="27" t="s">
        <v>961</v>
      </c>
      <c r="I153" s="2" t="s">
        <v>170</v>
      </c>
      <c r="J153" s="100">
        <v>5</v>
      </c>
      <c r="K153" s="94"/>
      <c r="L153" s="94"/>
    </row>
    <row r="154" spans="1:12" ht="30.75" customHeight="1" x14ac:dyDescent="0.25">
      <c r="A154" s="115"/>
      <c r="C154" s="2" t="str">
        <f>Penilaian!C159</f>
        <v>3.3.2 Pencapaian Accident Severity Rate</v>
      </c>
      <c r="D154" s="27" t="s">
        <v>949</v>
      </c>
      <c r="E154" s="27" t="s">
        <v>957</v>
      </c>
      <c r="F154" s="27" t="s">
        <v>962</v>
      </c>
      <c r="G154" s="27" t="s">
        <v>963</v>
      </c>
      <c r="H154" s="27" t="s">
        <v>964</v>
      </c>
      <c r="I154" s="2" t="s">
        <v>170</v>
      </c>
      <c r="J154" s="100">
        <v>5</v>
      </c>
      <c r="K154" s="94"/>
      <c r="L154" s="94"/>
    </row>
    <row r="155" spans="1:12" ht="33" customHeight="1" x14ac:dyDescent="0.25">
      <c r="A155" s="115"/>
      <c r="C155" s="2" t="str">
        <f>Penilaian!C160</f>
        <v xml:space="preserve">3.3.3 Jumlah Kejadian Berbahaya </v>
      </c>
      <c r="D155" s="27" t="s">
        <v>950</v>
      </c>
      <c r="E155" s="28" t="s">
        <v>951</v>
      </c>
      <c r="F155" s="28" t="s">
        <v>952</v>
      </c>
      <c r="G155" s="28" t="s">
        <v>953</v>
      </c>
      <c r="H155" s="28" t="s">
        <v>954</v>
      </c>
      <c r="I155" s="2" t="s">
        <v>170</v>
      </c>
      <c r="J155" s="100">
        <v>5</v>
      </c>
      <c r="K155" s="94"/>
      <c r="L155" s="94"/>
    </row>
    <row r="156" spans="1:12" ht="30" x14ac:dyDescent="0.25">
      <c r="A156" s="115"/>
      <c r="C156" s="2" t="str">
        <f>Penilaian!C161</f>
        <v>3.3.4 Pencapaian Morbidty Frequency Rate</v>
      </c>
      <c r="D156" s="27" t="s">
        <v>955</v>
      </c>
      <c r="E156" s="27" t="s">
        <v>956</v>
      </c>
      <c r="F156" s="27" t="s">
        <v>965</v>
      </c>
      <c r="G156" s="27" t="s">
        <v>966</v>
      </c>
      <c r="H156" s="27" t="s">
        <v>967</v>
      </c>
      <c r="I156" s="2" t="s">
        <v>170</v>
      </c>
      <c r="J156" s="100">
        <v>5</v>
      </c>
      <c r="K156" s="94"/>
      <c r="L156" s="94"/>
    </row>
    <row r="157" spans="1:12" ht="30" x14ac:dyDescent="0.25">
      <c r="A157" s="115"/>
      <c r="C157" s="2" t="str">
        <f>Penilaian!C162</f>
        <v>3.3.5 Pencapaian Absence Severity Rate (termauk KAPTK)</v>
      </c>
      <c r="D157" s="27" t="s">
        <v>968</v>
      </c>
      <c r="E157" s="27" t="s">
        <v>969</v>
      </c>
      <c r="F157" s="27" t="s">
        <v>970</v>
      </c>
      <c r="G157" s="27" t="s">
        <v>971</v>
      </c>
      <c r="H157" s="27" t="s">
        <v>972</v>
      </c>
      <c r="I157" s="2" t="s">
        <v>170</v>
      </c>
      <c r="J157" s="100">
        <v>5</v>
      </c>
      <c r="K157" s="94"/>
      <c r="L157" s="94"/>
    </row>
    <row r="158" spans="1:12" x14ac:dyDescent="0.25">
      <c r="A158" s="115"/>
      <c r="C158" s="2" t="str">
        <f>Penilaian!C163</f>
        <v xml:space="preserve">3.3.6 Frekuensi PAK </v>
      </c>
      <c r="D158" s="27" t="s">
        <v>973</v>
      </c>
      <c r="E158" s="27" t="s">
        <v>974</v>
      </c>
      <c r="F158" s="27" t="s">
        <v>975</v>
      </c>
      <c r="G158" s="27" t="s">
        <v>976</v>
      </c>
      <c r="H158" s="27" t="s">
        <v>977</v>
      </c>
      <c r="I158" s="2" t="s">
        <v>170</v>
      </c>
      <c r="J158" s="100">
        <v>5</v>
      </c>
      <c r="K158" s="94"/>
      <c r="L158" s="94"/>
    </row>
    <row r="159" spans="1:12" x14ac:dyDescent="0.25">
      <c r="A159" s="115"/>
      <c r="B159" s="79" t="str">
        <f>Penilaian!B164</f>
        <v>D. Pembelajaran Organisasi</v>
      </c>
      <c r="C159" s="80"/>
      <c r="D159" s="84"/>
      <c r="E159" s="85"/>
      <c r="F159" s="85"/>
      <c r="G159" s="83"/>
      <c r="H159" s="84"/>
      <c r="I159" s="80"/>
      <c r="J159" s="101"/>
      <c r="K159" s="102"/>
      <c r="L159" s="102"/>
    </row>
    <row r="160" spans="1:12" ht="87.75" customHeight="1" x14ac:dyDescent="0.25">
      <c r="A160" s="115"/>
      <c r="C160" s="2" t="str">
        <f>Penilaian!C165</f>
        <v>3.4.1 Pembelajaran Retrospektif dari Pengelolaan KP</v>
      </c>
      <c r="D160" s="27" t="s">
        <v>978</v>
      </c>
      <c r="E160" s="28" t="s">
        <v>994</v>
      </c>
      <c r="F160" s="28" t="s">
        <v>979</v>
      </c>
      <c r="G160" s="28" t="s">
        <v>980</v>
      </c>
      <c r="H160" s="27" t="s">
        <v>981</v>
      </c>
      <c r="I160" s="2" t="s">
        <v>178</v>
      </c>
      <c r="J160" s="100">
        <v>5</v>
      </c>
      <c r="K160" s="94"/>
      <c r="L160" s="94"/>
    </row>
    <row r="161" spans="1:12" ht="45" x14ac:dyDescent="0.25">
      <c r="A161" s="115"/>
      <c r="C161" s="87" t="str">
        <f>Penilaian!C166</f>
        <v>3.4.2 Jumlah Perbaikan Berbasis Pembelajaran KP</v>
      </c>
      <c r="D161" s="88" t="s">
        <v>982</v>
      </c>
      <c r="E161" s="89" t="s">
        <v>983</v>
      </c>
      <c r="F161" s="89" t="s">
        <v>984</v>
      </c>
      <c r="G161" s="89" t="s">
        <v>985</v>
      </c>
      <c r="H161" s="88" t="s">
        <v>986</v>
      </c>
      <c r="I161" s="2" t="s">
        <v>178</v>
      </c>
      <c r="J161" s="100">
        <v>5</v>
      </c>
      <c r="K161" s="94"/>
      <c r="L161" s="94"/>
    </row>
    <row r="162" spans="1:12" x14ac:dyDescent="0.25">
      <c r="A162" s="115" t="str">
        <f>Penilaian!A168</f>
        <v>Upaya-Upaya Pengendalian yang Dilakukan</v>
      </c>
      <c r="B162" s="79" t="str">
        <f>Penilaian!B168</f>
        <v>A. Pengendalian Risiko KP Berbasis Tata Kelola</v>
      </c>
      <c r="C162" s="80"/>
      <c r="D162" s="84"/>
      <c r="E162" s="85"/>
      <c r="F162" s="85"/>
      <c r="G162" s="83"/>
      <c r="H162" s="84"/>
      <c r="I162" s="80"/>
      <c r="J162" s="101"/>
      <c r="K162" s="102"/>
      <c r="L162" s="102"/>
    </row>
    <row r="163" spans="1:12" ht="75" x14ac:dyDescent="0.25">
      <c r="A163" s="115"/>
      <c r="C163" s="2" t="str">
        <f>Penilaian!C169</f>
        <v>4.1.1 Dasar Pengelolaan Risiko KP</v>
      </c>
      <c r="D163" s="27" t="s">
        <v>987</v>
      </c>
      <c r="E163" s="28" t="s">
        <v>988</v>
      </c>
      <c r="F163" s="28" t="s">
        <v>989</v>
      </c>
      <c r="G163" s="28" t="s">
        <v>990</v>
      </c>
      <c r="H163" s="27" t="s">
        <v>991</v>
      </c>
      <c r="I163" s="2" t="s">
        <v>178</v>
      </c>
      <c r="J163" s="100">
        <v>5</v>
      </c>
      <c r="K163" s="94"/>
      <c r="L163" s="94"/>
    </row>
    <row r="164" spans="1:12" ht="150" x14ac:dyDescent="0.25">
      <c r="A164" s="115"/>
      <c r="C164" s="2" t="str">
        <f>Penilaian!C170</f>
        <v xml:space="preserve">4.1.2 Ketuntasan Siklus Manajemen Risiko KP </v>
      </c>
      <c r="D164" s="27" t="s">
        <v>992</v>
      </c>
      <c r="E164" s="28" t="s">
        <v>993</v>
      </c>
      <c r="F164" s="28" t="s">
        <v>995</v>
      </c>
      <c r="G164" s="28" t="s">
        <v>996</v>
      </c>
      <c r="H164" s="27" t="s">
        <v>997</v>
      </c>
      <c r="I164" s="2" t="s">
        <v>178</v>
      </c>
      <c r="J164" s="100">
        <v>5</v>
      </c>
      <c r="K164" s="94"/>
      <c r="L164" s="94"/>
    </row>
    <row r="165" spans="1:12" ht="75" x14ac:dyDescent="0.25">
      <c r="A165" s="115"/>
      <c r="C165" s="2" t="str">
        <f>Penilaian!C171</f>
        <v xml:space="preserve">4.1.3 Ruang Lingkup Manajemen Risiko KP </v>
      </c>
      <c r="D165" s="27" t="s">
        <v>998</v>
      </c>
      <c r="E165" s="28" t="s">
        <v>999</v>
      </c>
      <c r="F165" s="28" t="s">
        <v>1000</v>
      </c>
      <c r="G165" s="28" t="s">
        <v>1001</v>
      </c>
      <c r="H165" s="27" t="s">
        <v>1002</v>
      </c>
      <c r="I165" s="2" t="s">
        <v>178</v>
      </c>
      <c r="J165" s="100">
        <v>5</v>
      </c>
      <c r="K165" s="94"/>
      <c r="L165" s="94"/>
    </row>
    <row r="166" spans="1:12" ht="30" x14ac:dyDescent="0.25">
      <c r="A166" s="115"/>
      <c r="C166" s="2" t="str">
        <f>Penilaian!C172</f>
        <v>4.1.4 Efektifitas Manajemen Risiko KP</v>
      </c>
      <c r="D166" s="31" t="s">
        <v>1003</v>
      </c>
      <c r="E166" s="31" t="s">
        <v>1004</v>
      </c>
      <c r="F166" s="31" t="s">
        <v>1005</v>
      </c>
      <c r="G166" s="31" t="s">
        <v>1006</v>
      </c>
      <c r="H166" s="31" t="s">
        <v>1007</v>
      </c>
      <c r="I166" s="2" t="s">
        <v>170</v>
      </c>
      <c r="J166" s="100">
        <v>5</v>
      </c>
      <c r="K166" s="94"/>
      <c r="L166" s="94"/>
    </row>
    <row r="167" spans="1:12" x14ac:dyDescent="0.25">
      <c r="A167" s="115"/>
      <c r="B167" s="79" t="str">
        <f>Penilaian!B173</f>
        <v>B. Manajemen Kesehatan Kerja Pertambangan</v>
      </c>
      <c r="C167" s="80"/>
      <c r="D167" s="84"/>
      <c r="E167" s="85"/>
      <c r="F167" s="85"/>
      <c r="G167" s="83"/>
      <c r="H167" s="84"/>
      <c r="I167" s="80"/>
      <c r="J167" s="101"/>
      <c r="K167" s="102"/>
      <c r="L167" s="102"/>
    </row>
    <row r="168" spans="1:12" ht="282" customHeight="1" x14ac:dyDescent="0.25">
      <c r="A168" s="115"/>
      <c r="C168" s="2" t="str">
        <f>Penilaian!C174</f>
        <v xml:space="preserve">4.2.1 Dasar Pengembangan Program Kesehatan Kerja Pertambangan </v>
      </c>
      <c r="D168" s="27" t="s">
        <v>1008</v>
      </c>
      <c r="E168" s="28" t="s">
        <v>1009</v>
      </c>
      <c r="F168" s="28" t="s">
        <v>1010</v>
      </c>
      <c r="G168" s="28" t="s">
        <v>1011</v>
      </c>
      <c r="H168" s="28" t="s">
        <v>1012</v>
      </c>
      <c r="I168" s="2" t="s">
        <v>177</v>
      </c>
      <c r="J168" s="100">
        <v>5</v>
      </c>
      <c r="K168" s="94"/>
      <c r="L168" s="94"/>
    </row>
    <row r="169" spans="1:12" ht="30" x14ac:dyDescent="0.25">
      <c r="A169" s="115"/>
      <c r="C169" s="2" t="str">
        <f>Penilaian!C175</f>
        <v xml:space="preserve">4.2.2 Realisasi Program Pokok Kesehatan Kerja </v>
      </c>
      <c r="D169" s="31" t="s">
        <v>1013</v>
      </c>
      <c r="E169" s="31" t="s">
        <v>1014</v>
      </c>
      <c r="F169" s="31" t="s">
        <v>1015</v>
      </c>
      <c r="G169" s="31" t="s">
        <v>1016</v>
      </c>
      <c r="H169" s="31" t="s">
        <v>1017</v>
      </c>
      <c r="I169" s="2" t="s">
        <v>170</v>
      </c>
      <c r="J169" s="100">
        <v>5</v>
      </c>
      <c r="K169" s="94"/>
      <c r="L169" s="94"/>
    </row>
    <row r="170" spans="1:12" ht="30" x14ac:dyDescent="0.25">
      <c r="A170" s="115"/>
      <c r="C170" s="2" t="str">
        <f>Penilaian!C176</f>
        <v xml:space="preserve">4.2.3 Efektivitas Program Kesehatan Kerja </v>
      </c>
      <c r="D170" s="31" t="s">
        <v>1018</v>
      </c>
      <c r="E170" s="31" t="s">
        <v>1019</v>
      </c>
      <c r="F170" s="31" t="s">
        <v>1020</v>
      </c>
      <c r="G170" s="31" t="s">
        <v>1021</v>
      </c>
      <c r="H170" s="31" t="s">
        <v>1022</v>
      </c>
      <c r="I170" s="2" t="s">
        <v>170</v>
      </c>
      <c r="J170" s="100">
        <v>5</v>
      </c>
      <c r="K170" s="94"/>
      <c r="L170" s="94"/>
    </row>
    <row r="171" spans="1:12" x14ac:dyDescent="0.25">
      <c r="A171" s="115"/>
      <c r="B171" s="79" t="str">
        <f>Penilaian!B177</f>
        <v>C. Manajemen Lingkungan Kerja Pertambangan</v>
      </c>
      <c r="C171" s="80"/>
      <c r="D171" s="84"/>
      <c r="E171" s="85"/>
      <c r="F171" s="85"/>
      <c r="G171" s="83"/>
      <c r="H171" s="84"/>
      <c r="I171" s="80"/>
      <c r="J171" s="101"/>
      <c r="K171" s="102"/>
      <c r="L171" s="102"/>
    </row>
    <row r="172" spans="1:12" ht="150" x14ac:dyDescent="0.25">
      <c r="A172" s="115"/>
      <c r="C172" s="2" t="str">
        <f>Penilaian!C178</f>
        <v>4.3.1 Dasar Pengembangan Program Lingkungan Kerja Pertambangan</v>
      </c>
      <c r="D172" s="27" t="s">
        <v>1023</v>
      </c>
      <c r="E172" s="28" t="s">
        <v>1024</v>
      </c>
      <c r="F172" s="28" t="s">
        <v>1025</v>
      </c>
      <c r="G172" s="28" t="s">
        <v>1026</v>
      </c>
      <c r="H172" s="27" t="s">
        <v>1027</v>
      </c>
      <c r="I172" s="2" t="s">
        <v>177</v>
      </c>
      <c r="J172" s="100">
        <v>5</v>
      </c>
      <c r="K172" s="94"/>
      <c r="L172" s="94"/>
    </row>
    <row r="173" spans="1:12" ht="30" x14ac:dyDescent="0.25">
      <c r="A173" s="115"/>
      <c r="C173" s="2" t="str">
        <f>Penilaian!C179</f>
        <v xml:space="preserve">4.3.2 Realiasi Program Pokok Lingkungan Kerja </v>
      </c>
      <c r="D173" s="31" t="s">
        <v>1028</v>
      </c>
      <c r="E173" s="31" t="s">
        <v>1029</v>
      </c>
      <c r="F173" s="31" t="s">
        <v>1030</v>
      </c>
      <c r="G173" s="31" t="s">
        <v>1031</v>
      </c>
      <c r="H173" s="31" t="s">
        <v>1032</v>
      </c>
      <c r="I173" s="2" t="s">
        <v>170</v>
      </c>
      <c r="J173" s="100">
        <v>5</v>
      </c>
      <c r="K173" s="94"/>
      <c r="L173" s="94"/>
    </row>
    <row r="174" spans="1:12" ht="30" x14ac:dyDescent="0.25">
      <c r="A174" s="115"/>
      <c r="C174" s="2" t="str">
        <f>Penilaian!C180</f>
        <v xml:space="preserve">4.3.3 Efektivitas Program Lingkungan Kerja </v>
      </c>
      <c r="D174" s="31" t="s">
        <v>1033</v>
      </c>
      <c r="E174" s="31" t="s">
        <v>1034</v>
      </c>
      <c r="F174" s="31" t="s">
        <v>1035</v>
      </c>
      <c r="G174" s="31" t="s">
        <v>1036</v>
      </c>
      <c r="H174" s="31" t="s">
        <v>1037</v>
      </c>
      <c r="I174" s="2" t="s">
        <v>170</v>
      </c>
      <c r="J174" s="100">
        <v>5</v>
      </c>
      <c r="K174" s="94"/>
      <c r="L174" s="94"/>
    </row>
    <row r="175" spans="1:12" x14ac:dyDescent="0.25">
      <c r="A175" s="115"/>
      <c r="B175" s="79" t="str">
        <f>Penilaian!B181</f>
        <v xml:space="preserve">D. Manajemen Rekayasa &amp; Desain Proses </v>
      </c>
      <c r="C175" s="80"/>
      <c r="D175" s="84"/>
      <c r="E175" s="85"/>
      <c r="F175" s="85"/>
      <c r="G175" s="83"/>
      <c r="H175" s="84"/>
      <c r="I175" s="80"/>
      <c r="J175" s="101"/>
      <c r="K175" s="102"/>
      <c r="L175" s="102"/>
    </row>
    <row r="176" spans="1:12" ht="60" x14ac:dyDescent="0.25">
      <c r="A176" s="115"/>
      <c r="C176" s="2" t="str">
        <f>Penilaian!C182</f>
        <v xml:space="preserve">4.4.1 Kesesuaian Penerapan Rekayasa Pertambangan: Kehandalan Desain Kehandalan Desain Kegiatan Operasional Pertambangan </v>
      </c>
      <c r="D176" s="27" t="s">
        <v>1038</v>
      </c>
      <c r="E176" s="28" t="s">
        <v>1039</v>
      </c>
      <c r="F176" s="28" t="s">
        <v>1040</v>
      </c>
      <c r="G176" s="28" t="s">
        <v>1041</v>
      </c>
      <c r="H176" s="27" t="s">
        <v>1042</v>
      </c>
      <c r="I176" s="2" t="s">
        <v>173</v>
      </c>
      <c r="J176" s="100">
        <v>5</v>
      </c>
      <c r="K176" s="94"/>
      <c r="L176" s="94"/>
    </row>
    <row r="177" spans="1:12" ht="60" x14ac:dyDescent="0.25">
      <c r="A177" s="115"/>
      <c r="C177" s="2" t="str">
        <f>Penilaian!C183</f>
        <v xml:space="preserve">4.4.2 Kesesuaian Penerapan Rekayasa Pertambangan: Kehandalan Metode Kegiatan Operasional Pertambangan </v>
      </c>
      <c r="D177" s="27" t="s">
        <v>1043</v>
      </c>
      <c r="E177" s="28" t="s">
        <v>1044</v>
      </c>
      <c r="F177" s="28" t="s">
        <v>1045</v>
      </c>
      <c r="G177" s="28" t="s">
        <v>1046</v>
      </c>
      <c r="H177" s="27" t="s">
        <v>1047</v>
      </c>
      <c r="I177" s="2" t="s">
        <v>173</v>
      </c>
      <c r="J177" s="100">
        <v>5</v>
      </c>
      <c r="K177" s="94"/>
      <c r="L177" s="94"/>
    </row>
    <row r="178" spans="1:12" ht="75" x14ac:dyDescent="0.25">
      <c r="A178" s="115"/>
      <c r="C178" s="2" t="str">
        <f>Penilaian!C184</f>
        <v>4.4.3 Kesesuaian Penerapan Rekayasa Pertambangan: Kesesuaian Penggunaan Peralatan dan Perangkat Keras untuk Kegiatan Operasional Pertambangan</v>
      </c>
      <c r="D178" s="27" t="s">
        <v>1048</v>
      </c>
      <c r="E178" s="28" t="s">
        <v>1049</v>
      </c>
      <c r="F178" s="28" t="s">
        <v>1050</v>
      </c>
      <c r="G178" s="28" t="s">
        <v>1051</v>
      </c>
      <c r="H178" s="27" t="s">
        <v>1052</v>
      </c>
      <c r="I178" s="2" t="s">
        <v>173</v>
      </c>
      <c r="J178" s="100">
        <v>5</v>
      </c>
      <c r="K178" s="94"/>
      <c r="L178" s="94"/>
    </row>
    <row r="179" spans="1:12" ht="75" x14ac:dyDescent="0.25">
      <c r="A179" s="115"/>
      <c r="C179" s="2" t="str">
        <f>Penilaian!C185</f>
        <v xml:space="preserve">4.4.4 Kesesuaian Penerapan Rekayasa Pertambangan: Kesesuaian Penggunaan Perangkat Lunak untuk Kegiatan Operasional Pertambangan </v>
      </c>
      <c r="D179" s="27" t="s">
        <v>1053</v>
      </c>
      <c r="E179" s="28" t="s">
        <v>1054</v>
      </c>
      <c r="F179" s="28" t="s">
        <v>1055</v>
      </c>
      <c r="G179" s="28" t="s">
        <v>1056</v>
      </c>
      <c r="H179" s="27" t="s">
        <v>1057</v>
      </c>
      <c r="I179" s="2" t="s">
        <v>177</v>
      </c>
      <c r="J179" s="100">
        <v>5</v>
      </c>
      <c r="K179" s="94"/>
      <c r="L179" s="94"/>
    </row>
    <row r="180" spans="1:12" ht="30" x14ac:dyDescent="0.25">
      <c r="A180" s="115"/>
      <c r="C180" s="2" t="str">
        <f>Penilaian!C186</f>
        <v xml:space="preserve">4.4.5 Efektivitas Perancangan dan Rekayasa Pertambangan </v>
      </c>
      <c r="D180" s="31" t="s">
        <v>1058</v>
      </c>
      <c r="E180" s="31" t="s">
        <v>1059</v>
      </c>
      <c r="F180" s="31" t="s">
        <v>1060</v>
      </c>
      <c r="G180" s="31" t="s">
        <v>1061</v>
      </c>
      <c r="H180" s="31" t="s">
        <v>1062</v>
      </c>
      <c r="I180" s="2" t="s">
        <v>170</v>
      </c>
      <c r="J180" s="100">
        <v>5</v>
      </c>
      <c r="K180" s="94"/>
      <c r="L180" s="94"/>
    </row>
    <row r="181" spans="1:12" x14ac:dyDescent="0.25">
      <c r="A181" s="115"/>
      <c r="B181" s="79" t="str">
        <f>Penilaian!B187</f>
        <v>E. Manajemen Aset KP</v>
      </c>
      <c r="C181" s="80"/>
      <c r="D181" s="84"/>
      <c r="E181" s="85"/>
      <c r="F181" s="85"/>
      <c r="G181" s="83"/>
      <c r="H181" s="84"/>
      <c r="I181" s="80"/>
      <c r="J181" s="101"/>
      <c r="K181" s="102"/>
      <c r="L181" s="102"/>
    </row>
    <row r="182" spans="1:12" ht="30" x14ac:dyDescent="0.25">
      <c r="A182" s="115"/>
      <c r="C182" s="2" t="str">
        <f>Penilaian!C188</f>
        <v>4.5.1 Pengadaan dan Pembelian Aset KP</v>
      </c>
      <c r="D182" s="31" t="s">
        <v>1063</v>
      </c>
      <c r="E182" s="31" t="s">
        <v>1064</v>
      </c>
      <c r="F182" s="31" t="s">
        <v>1065</v>
      </c>
      <c r="G182" s="31" t="s">
        <v>1066</v>
      </c>
      <c r="H182" s="31" t="s">
        <v>1067</v>
      </c>
      <c r="I182" s="2" t="s">
        <v>170</v>
      </c>
      <c r="J182" s="100">
        <v>5</v>
      </c>
      <c r="K182" s="94"/>
      <c r="L182" s="94"/>
    </row>
    <row r="183" spans="1:12" ht="135" x14ac:dyDescent="0.25">
      <c r="A183" s="115"/>
      <c r="C183" s="2" t="str">
        <f>Penilaian!C189</f>
        <v>4.5.2 Inventarisasi Aset KP</v>
      </c>
      <c r="D183" s="27" t="s">
        <v>1068</v>
      </c>
      <c r="E183" s="28" t="s">
        <v>1069</v>
      </c>
      <c r="F183" s="28" t="s">
        <v>1070</v>
      </c>
      <c r="G183" s="28" t="s">
        <v>1071</v>
      </c>
      <c r="H183" s="27" t="s">
        <v>1072</v>
      </c>
      <c r="I183" s="2" t="s">
        <v>178</v>
      </c>
      <c r="J183" s="100">
        <v>5</v>
      </c>
      <c r="K183" s="94"/>
      <c r="L183" s="94"/>
    </row>
    <row r="184" spans="1:12" ht="75" x14ac:dyDescent="0.25">
      <c r="A184" s="115"/>
      <c r="C184" s="2" t="str">
        <f>Penilaian!C190</f>
        <v>4.5.3 Manajemen Rantai Pasok</v>
      </c>
      <c r="D184" s="27" t="s">
        <v>1073</v>
      </c>
      <c r="E184" s="28" t="s">
        <v>1074</v>
      </c>
      <c r="F184" s="28" t="s">
        <v>1075</v>
      </c>
      <c r="G184" s="28" t="s">
        <v>1076</v>
      </c>
      <c r="H184" s="27" t="s">
        <v>1077</v>
      </c>
      <c r="I184" s="2" t="s">
        <v>178</v>
      </c>
      <c r="J184" s="100">
        <v>5</v>
      </c>
      <c r="K184" s="94"/>
      <c r="L184" s="94"/>
    </row>
    <row r="185" spans="1:12" ht="30" x14ac:dyDescent="0.25">
      <c r="A185" s="115"/>
      <c r="C185" s="2" t="str">
        <f>Penilaian!C191</f>
        <v xml:space="preserve">4.5.4 Manajemen Integritas Aset: Jumlah Pengujian Kelayakan SPIP Pertambangan </v>
      </c>
      <c r="D185" s="27" t="s">
        <v>1078</v>
      </c>
      <c r="E185" s="27" t="s">
        <v>1079</v>
      </c>
      <c r="F185" s="27" t="s">
        <v>1080</v>
      </c>
      <c r="G185" s="27" t="s">
        <v>1081</v>
      </c>
      <c r="H185" s="27" t="s">
        <v>1082</v>
      </c>
      <c r="I185" s="2" t="s">
        <v>170</v>
      </c>
      <c r="J185" s="100">
        <v>5</v>
      </c>
      <c r="K185" s="94"/>
      <c r="L185" s="94"/>
    </row>
    <row r="186" spans="1:12" ht="30" x14ac:dyDescent="0.25">
      <c r="A186" s="115"/>
      <c r="C186" s="2" t="str">
        <f>Penilaian!C192</f>
        <v>4.5.5 Manajemen Integritas Aset: Realisasi Commissioning</v>
      </c>
      <c r="D186" s="27" t="s">
        <v>1083</v>
      </c>
      <c r="E186" s="27" t="s">
        <v>1084</v>
      </c>
      <c r="F186" s="27" t="s">
        <v>1085</v>
      </c>
      <c r="G186" s="27" t="s">
        <v>1086</v>
      </c>
      <c r="H186" s="27" t="s">
        <v>1087</v>
      </c>
      <c r="I186" s="2" t="s">
        <v>170</v>
      </c>
      <c r="J186" s="100">
        <v>5</v>
      </c>
      <c r="K186" s="94"/>
      <c r="L186" s="94"/>
    </row>
    <row r="187" spans="1:12" ht="30" x14ac:dyDescent="0.25">
      <c r="A187" s="115"/>
      <c r="C187" s="2" t="str">
        <f>Penilaian!C193</f>
        <v xml:space="preserve">4.5.6 Manajemen Integritas Aset: Jumlah Pemeliharaan SPIP Pertambangan </v>
      </c>
      <c r="D187" s="27" t="s">
        <v>1088</v>
      </c>
      <c r="E187" s="27" t="s">
        <v>1089</v>
      </c>
      <c r="F187" s="27" t="s">
        <v>1090</v>
      </c>
      <c r="G187" s="27" t="s">
        <v>1091</v>
      </c>
      <c r="H187" s="27" t="s">
        <v>1092</v>
      </c>
      <c r="I187" s="2" t="s">
        <v>170</v>
      </c>
      <c r="J187" s="100">
        <v>5</v>
      </c>
      <c r="K187" s="94"/>
      <c r="L187" s="94"/>
    </row>
    <row r="188" spans="1:12" x14ac:dyDescent="0.25">
      <c r="A188" s="115"/>
      <c r="C188" s="2" t="str">
        <f>Penilaian!C194</f>
        <v>4.5.7 Nilai Physical Availability</v>
      </c>
      <c r="D188" s="27" t="s">
        <v>494</v>
      </c>
      <c r="E188" s="28" t="s">
        <v>1093</v>
      </c>
      <c r="F188" s="28" t="s">
        <v>1094</v>
      </c>
      <c r="G188" s="28" t="s">
        <v>1095</v>
      </c>
      <c r="H188" s="27" t="s">
        <v>1096</v>
      </c>
      <c r="I188" s="2" t="s">
        <v>170</v>
      </c>
      <c r="J188" s="100">
        <v>5</v>
      </c>
      <c r="K188" s="94"/>
      <c r="L188" s="94"/>
    </row>
    <row r="189" spans="1:12" x14ac:dyDescent="0.25">
      <c r="A189" s="115"/>
      <c r="C189" s="2" t="str">
        <f>Penilaian!C195</f>
        <v>4.5.8 Nilai Mechanical Availability</v>
      </c>
      <c r="D189" s="27" t="s">
        <v>1097</v>
      </c>
      <c r="E189" s="28" t="s">
        <v>1093</v>
      </c>
      <c r="F189" s="28" t="s">
        <v>1098</v>
      </c>
      <c r="G189" s="28" t="s">
        <v>1099</v>
      </c>
      <c r="H189" s="27" t="s">
        <v>1100</v>
      </c>
      <c r="I189" s="2" t="s">
        <v>170</v>
      </c>
      <c r="J189" s="100">
        <v>5</v>
      </c>
      <c r="K189" s="94"/>
      <c r="L189" s="94"/>
    </row>
    <row r="190" spans="1:12" ht="35.25" customHeight="1" x14ac:dyDescent="0.25">
      <c r="A190" s="115"/>
      <c r="C190" s="2" t="str">
        <f>Penilaian!C196</f>
        <v>4.5.9 Realisasi Program Pokok: keselamatan Operasi</v>
      </c>
      <c r="D190" s="31" t="s">
        <v>1101</v>
      </c>
      <c r="E190" s="31" t="s">
        <v>1102</v>
      </c>
      <c r="F190" s="31" t="s">
        <v>1103</v>
      </c>
      <c r="G190" s="31" t="s">
        <v>1104</v>
      </c>
      <c r="H190" s="31" t="s">
        <v>1105</v>
      </c>
      <c r="I190" s="2" t="s">
        <v>170</v>
      </c>
      <c r="J190" s="100">
        <v>5</v>
      </c>
      <c r="K190" s="94"/>
      <c r="L190" s="94"/>
    </row>
    <row r="191" spans="1:12" ht="35.25" customHeight="1" x14ac:dyDescent="0.25">
      <c r="A191" s="115"/>
      <c r="C191" s="2" t="str">
        <f>Penilaian!C197</f>
        <v>4.5.10 Efektivitas Program Keselamatan Operasi</v>
      </c>
      <c r="D191" s="31" t="s">
        <v>1106</v>
      </c>
      <c r="E191" s="31" t="s">
        <v>1107</v>
      </c>
      <c r="F191" s="31" t="s">
        <v>1108</v>
      </c>
      <c r="G191" s="31" t="s">
        <v>1109</v>
      </c>
      <c r="H191" s="31" t="s">
        <v>1110</v>
      </c>
      <c r="I191" s="2" t="s">
        <v>170</v>
      </c>
      <c r="J191" s="100">
        <v>5</v>
      </c>
      <c r="K191" s="94"/>
      <c r="L191" s="94"/>
    </row>
    <row r="192" spans="1:12" ht="35.25" customHeight="1" x14ac:dyDescent="0.25">
      <c r="A192" s="115"/>
      <c r="B192" s="79" t="str">
        <f>Penilaian!B198</f>
        <v>F. Manajemen Kehandalan Pekerja dalam Pengelolaan KP</v>
      </c>
      <c r="C192" s="80"/>
      <c r="D192" s="84"/>
      <c r="E192" s="85"/>
      <c r="F192" s="85"/>
      <c r="G192" s="83"/>
      <c r="H192" s="84"/>
      <c r="I192" s="80"/>
      <c r="J192" s="101"/>
      <c r="K192" s="102"/>
      <c r="L192" s="102"/>
    </row>
    <row r="193" spans="1:12" ht="45" x14ac:dyDescent="0.25">
      <c r="A193" s="115"/>
      <c r="C193" s="2" t="str">
        <f>Penilaian!C199</f>
        <v xml:space="preserve">4.6.1 Pemenuhan Kelaikan Kerja (Fitnes for Duty): Kesiapan Psikologi dan Fisiologis Pekerja </v>
      </c>
      <c r="D193" s="27" t="s">
        <v>1111</v>
      </c>
      <c r="E193" s="28" t="s">
        <v>1112</v>
      </c>
      <c r="F193" s="28" t="s">
        <v>1113</v>
      </c>
      <c r="G193" s="28" t="s">
        <v>1114</v>
      </c>
      <c r="H193" s="28" t="s">
        <v>1115</v>
      </c>
      <c r="I193" s="2" t="s">
        <v>170</v>
      </c>
      <c r="J193" s="100">
        <v>5</v>
      </c>
      <c r="K193" s="94"/>
      <c r="L193" s="94"/>
    </row>
    <row r="194" spans="1:12" ht="30" x14ac:dyDescent="0.25">
      <c r="A194" s="115"/>
      <c r="C194" s="2" t="str">
        <f>Penilaian!C200</f>
        <v xml:space="preserve">4.6.2 Efektivitas Seleksi dan Penempatan Pekerja </v>
      </c>
      <c r="D194" s="31" t="s">
        <v>1116</v>
      </c>
      <c r="E194" s="31" t="s">
        <v>1117</v>
      </c>
      <c r="F194" s="31" t="s">
        <v>1118</v>
      </c>
      <c r="G194" s="31" t="s">
        <v>1119</v>
      </c>
      <c r="H194" s="31" t="s">
        <v>1120</v>
      </c>
      <c r="I194" s="2" t="s">
        <v>170</v>
      </c>
      <c r="J194" s="100">
        <v>5</v>
      </c>
      <c r="K194" s="94"/>
      <c r="L194" s="94"/>
    </row>
    <row r="195" spans="1:12" ht="30" x14ac:dyDescent="0.25">
      <c r="A195" s="115"/>
      <c r="C195" s="2" t="str">
        <f>Penilaian!C201</f>
        <v xml:space="preserve">4.6.3 Pemenuhan Kompetensi Pekerja sesuai Standar Kompetensi Kerja </v>
      </c>
      <c r="D195" s="27" t="s">
        <v>1121</v>
      </c>
      <c r="E195" s="28" t="s">
        <v>1122</v>
      </c>
      <c r="F195" s="28" t="s">
        <v>1123</v>
      </c>
      <c r="G195" s="28" t="s">
        <v>1124</v>
      </c>
      <c r="H195" s="28" t="s">
        <v>1125</v>
      </c>
      <c r="I195" s="2" t="s">
        <v>170</v>
      </c>
      <c r="J195" s="100">
        <v>5</v>
      </c>
      <c r="K195" s="94"/>
      <c r="L195" s="94"/>
    </row>
    <row r="196" spans="1:12" ht="30" x14ac:dyDescent="0.25">
      <c r="A196" s="115"/>
      <c r="C196" s="2" t="str">
        <f>Penilaian!C202</f>
        <v xml:space="preserve">4.6.4 Efektivitas Pemenuhan Kompetensi Kerja </v>
      </c>
      <c r="D196" s="31" t="s">
        <v>1126</v>
      </c>
      <c r="E196" s="31" t="s">
        <v>1127</v>
      </c>
      <c r="F196" s="31" t="s">
        <v>1128</v>
      </c>
      <c r="G196" s="31" t="s">
        <v>1129</v>
      </c>
      <c r="H196" s="31" t="s">
        <v>1130</v>
      </c>
      <c r="I196" s="2" t="s">
        <v>170</v>
      </c>
      <c r="J196" s="100">
        <v>5</v>
      </c>
      <c r="K196" s="94"/>
      <c r="L196" s="94"/>
    </row>
    <row r="197" spans="1:12" ht="30" x14ac:dyDescent="0.25">
      <c r="A197" s="115"/>
      <c r="C197" s="2" t="str">
        <f>Penilaian!C203</f>
        <v xml:space="preserve">4.6.5 Jumlah Pendidikan dan Pelatihan KP </v>
      </c>
      <c r="D197" s="27" t="s">
        <v>1131</v>
      </c>
      <c r="E197" s="28" t="s">
        <v>1132</v>
      </c>
      <c r="F197" s="28" t="s">
        <v>1133</v>
      </c>
      <c r="G197" s="28" t="s">
        <v>1134</v>
      </c>
      <c r="H197" s="28" t="s">
        <v>1135</v>
      </c>
      <c r="I197" s="2" t="s">
        <v>170</v>
      </c>
      <c r="J197" s="100">
        <v>5</v>
      </c>
      <c r="K197" s="94"/>
      <c r="L197" s="94"/>
    </row>
    <row r="198" spans="1:12" ht="105" x14ac:dyDescent="0.25">
      <c r="A198" s="115"/>
      <c r="C198" s="2" t="str">
        <f>Penilaian!C204</f>
        <v xml:space="preserve">4.6.6 Pendekatan Pelaksanaan Pendidikan dan Pelatihan KP </v>
      </c>
      <c r="D198" s="27" t="s">
        <v>1136</v>
      </c>
      <c r="E198" s="28" t="s">
        <v>1137</v>
      </c>
      <c r="F198" s="28" t="s">
        <v>1138</v>
      </c>
      <c r="G198" s="28" t="s">
        <v>1139</v>
      </c>
      <c r="H198" s="27" t="s">
        <v>1140</v>
      </c>
      <c r="I198" s="2" t="s">
        <v>178</v>
      </c>
      <c r="J198" s="100">
        <v>5</v>
      </c>
      <c r="K198" s="94"/>
      <c r="L198" s="94"/>
    </row>
    <row r="199" spans="1:12" ht="30" x14ac:dyDescent="0.25">
      <c r="A199" s="115"/>
      <c r="C199" s="2" t="str">
        <f>Penilaian!C205</f>
        <v>4.6.7 Efektivitas Pendidikan dan Pelatihan KP</v>
      </c>
      <c r="D199" s="31" t="s">
        <v>1141</v>
      </c>
      <c r="E199" s="31" t="s">
        <v>1142</v>
      </c>
      <c r="F199" s="31" t="s">
        <v>1143</v>
      </c>
      <c r="G199" s="31" t="s">
        <v>1144</v>
      </c>
      <c r="H199" s="31" t="s">
        <v>1145</v>
      </c>
      <c r="I199" s="2" t="s">
        <v>170</v>
      </c>
      <c r="J199" s="100">
        <v>5</v>
      </c>
      <c r="K199" s="94"/>
      <c r="L199" s="94"/>
    </row>
    <row r="200" spans="1:12" ht="60" x14ac:dyDescent="0.25">
      <c r="A200" s="115"/>
      <c r="C200" s="2" t="str">
        <f>Penilaian!C206</f>
        <v xml:space="preserve">4.6.8 Retensi Pengetahuan dan Peningkatan Kinerja Pekerja Pasca Pendidikan dan Pelatihan </v>
      </c>
      <c r="D200" s="27" t="s">
        <v>1150</v>
      </c>
      <c r="E200" s="28" t="s">
        <v>1151</v>
      </c>
      <c r="F200" s="28" t="s">
        <v>1152</v>
      </c>
      <c r="G200" s="28" t="s">
        <v>1154</v>
      </c>
      <c r="H200" s="27" t="s">
        <v>1149</v>
      </c>
      <c r="I200" s="2" t="s">
        <v>178</v>
      </c>
      <c r="J200" s="100">
        <v>5</v>
      </c>
      <c r="K200" s="94"/>
      <c r="L200" s="94"/>
    </row>
    <row r="201" spans="1:12" ht="60" x14ac:dyDescent="0.25">
      <c r="A201" s="115"/>
      <c r="C201" s="2" t="str">
        <f>Penilaian!C207</f>
        <v xml:space="preserve">4.6.9 Retensi Pengetahuan dan Peningkatan Kinerja Pekerja Pasca Sertifikasi </v>
      </c>
      <c r="D201" s="27" t="s">
        <v>1146</v>
      </c>
      <c r="E201" s="28" t="s">
        <v>1147</v>
      </c>
      <c r="F201" s="28" t="s">
        <v>1153</v>
      </c>
      <c r="G201" s="28" t="s">
        <v>1148</v>
      </c>
      <c r="H201" s="27" t="s">
        <v>1155</v>
      </c>
      <c r="I201" s="2" t="s">
        <v>178</v>
      </c>
      <c r="J201" s="100">
        <v>5</v>
      </c>
      <c r="K201" s="94"/>
      <c r="L201" s="94"/>
    </row>
    <row r="202" spans="1:12" ht="90" x14ac:dyDescent="0.25">
      <c r="A202" s="115"/>
      <c r="C202" s="2" t="str">
        <f>Penilaian!C208</f>
        <v xml:space="preserve">4.6.10 Kesesuaian Penetapan Roster dan Shift/Gilir Kerja Pekerja </v>
      </c>
      <c r="D202" s="27" t="s">
        <v>1156</v>
      </c>
      <c r="E202" s="28" t="s">
        <v>1157</v>
      </c>
      <c r="F202" s="28" t="s">
        <v>1158</v>
      </c>
      <c r="G202" s="28" t="s">
        <v>1159</v>
      </c>
      <c r="H202" s="27" t="s">
        <v>1160</v>
      </c>
      <c r="I202" s="2" t="s">
        <v>178</v>
      </c>
      <c r="J202" s="100">
        <v>5</v>
      </c>
      <c r="K202" s="94"/>
      <c r="L202" s="94"/>
    </row>
    <row r="203" spans="1:12" ht="90" x14ac:dyDescent="0.25">
      <c r="A203" s="115"/>
      <c r="C203" s="24" t="str">
        <f>Penilaian!C209</f>
        <v>4.6.11 Penyataan Pekerja terkait Kepuasan Kerja (Job Satisfaction) dan Kesejahteraan Mental (Mental Well-being) dalam Bekerja</v>
      </c>
      <c r="D203" s="27" t="s">
        <v>1161</v>
      </c>
      <c r="E203" s="28" t="s">
        <v>1162</v>
      </c>
      <c r="F203" s="28" t="s">
        <v>1163</v>
      </c>
      <c r="G203" s="28" t="s">
        <v>1164</v>
      </c>
      <c r="H203" s="27" t="s">
        <v>1165</v>
      </c>
      <c r="I203" s="24" t="s">
        <v>179</v>
      </c>
      <c r="J203" s="100">
        <v>5</v>
      </c>
      <c r="K203" s="94"/>
      <c r="L203" s="94"/>
    </row>
    <row r="204" spans="1:12" x14ac:dyDescent="0.25">
      <c r="A204" s="115"/>
      <c r="B204" s="79" t="str">
        <f>Penilaian!B210</f>
        <v xml:space="preserve">G. Manajemen Perubahan </v>
      </c>
      <c r="C204" s="80"/>
      <c r="D204" s="84"/>
      <c r="E204" s="85"/>
      <c r="F204" s="85"/>
      <c r="G204" s="83"/>
      <c r="H204" s="84"/>
      <c r="I204" s="80"/>
      <c r="J204" s="101"/>
      <c r="K204" s="102"/>
      <c r="L204" s="102"/>
    </row>
    <row r="205" spans="1:12" ht="75" x14ac:dyDescent="0.25">
      <c r="A205" s="115"/>
      <c r="C205" s="2" t="str">
        <f>Penilaian!C211</f>
        <v>4.7.1 Dasar Manajemen Perubahan</v>
      </c>
      <c r="D205" s="27" t="s">
        <v>1166</v>
      </c>
      <c r="E205" s="28" t="s">
        <v>1167</v>
      </c>
      <c r="F205" s="28" t="s">
        <v>1168</v>
      </c>
      <c r="G205" s="28" t="s">
        <v>1169</v>
      </c>
      <c r="H205" s="27" t="s">
        <v>1170</v>
      </c>
      <c r="I205" s="2" t="s">
        <v>178</v>
      </c>
      <c r="J205" s="100">
        <v>5</v>
      </c>
      <c r="K205" s="94"/>
      <c r="L205" s="94"/>
    </row>
    <row r="206" spans="1:12" ht="60" x14ac:dyDescent="0.25">
      <c r="A206" s="115"/>
      <c r="C206" s="2" t="str">
        <f>Penilaian!C212</f>
        <v xml:space="preserve">4.7.2 Kebermanfaatan Manajemen Perubahan </v>
      </c>
      <c r="D206" s="27" t="s">
        <v>1171</v>
      </c>
      <c r="E206" s="28" t="s">
        <v>1172</v>
      </c>
      <c r="F206" s="28" t="s">
        <v>1173</v>
      </c>
      <c r="G206" s="28" t="s">
        <v>1174</v>
      </c>
      <c r="H206" s="27" t="s">
        <v>1175</v>
      </c>
      <c r="I206" s="2" t="s">
        <v>178</v>
      </c>
      <c r="J206" s="100">
        <v>5</v>
      </c>
      <c r="K206" s="94"/>
      <c r="L206" s="94"/>
    </row>
    <row r="207" spans="1:12" ht="75" x14ac:dyDescent="0.25">
      <c r="A207" s="115"/>
      <c r="C207" s="2" t="str">
        <f>Penilaian!C213</f>
        <v>4.7.3 Daya Tanggap Organisasi atas Perubahan dari Eksternal</v>
      </c>
      <c r="D207" s="27" t="s">
        <v>1176</v>
      </c>
      <c r="E207" s="28" t="s">
        <v>1177</v>
      </c>
      <c r="F207" s="28" t="s">
        <v>1178</v>
      </c>
      <c r="G207" s="28" t="s">
        <v>1179</v>
      </c>
      <c r="H207" s="27" t="s">
        <v>1180</v>
      </c>
      <c r="I207" s="2" t="s">
        <v>178</v>
      </c>
      <c r="J207" s="100">
        <v>5</v>
      </c>
      <c r="K207" s="94"/>
      <c r="L207" s="94"/>
    </row>
    <row r="208" spans="1:12" ht="30" x14ac:dyDescent="0.25">
      <c r="A208" s="115"/>
      <c r="C208" s="2" t="str">
        <f>Penilaian!C214</f>
        <v xml:space="preserve">4.7.4 Efektivitas Kajian Teknis Pertambangan </v>
      </c>
      <c r="D208" s="31" t="s">
        <v>1181</v>
      </c>
      <c r="E208" s="31" t="s">
        <v>1182</v>
      </c>
      <c r="F208" s="31" t="s">
        <v>1183</v>
      </c>
      <c r="G208" s="31" t="s">
        <v>1184</v>
      </c>
      <c r="H208" s="31" t="s">
        <v>1185</v>
      </c>
      <c r="I208" s="2" t="s">
        <v>170</v>
      </c>
      <c r="J208" s="100">
        <v>5</v>
      </c>
      <c r="K208" s="94"/>
      <c r="L208" s="94"/>
    </row>
    <row r="209" spans="1:12" ht="30" x14ac:dyDescent="0.25">
      <c r="A209" s="115"/>
      <c r="C209" s="2" t="str">
        <f>Penilaian!C215</f>
        <v xml:space="preserve">4.7.5 Efektivitas Manajemen Perubahan </v>
      </c>
      <c r="D209" s="31" t="s">
        <v>1186</v>
      </c>
      <c r="E209" s="31" t="s">
        <v>1187</v>
      </c>
      <c r="F209" s="31" t="s">
        <v>1188</v>
      </c>
      <c r="G209" s="31" t="s">
        <v>1189</v>
      </c>
      <c r="H209" s="31" t="s">
        <v>1190</v>
      </c>
      <c r="I209" s="2" t="s">
        <v>170</v>
      </c>
      <c r="J209" s="100">
        <v>5</v>
      </c>
      <c r="K209" s="94"/>
      <c r="L209" s="94"/>
    </row>
    <row r="210" spans="1:12" x14ac:dyDescent="0.25">
      <c r="A210" s="115"/>
      <c r="B210" s="79" t="str">
        <f>Penilaian!B216</f>
        <v>H. Manajemen Keadaan Darurat</v>
      </c>
      <c r="C210" s="80"/>
      <c r="D210" s="84"/>
      <c r="E210" s="85"/>
      <c r="F210" s="85"/>
      <c r="G210" s="83"/>
      <c r="H210" s="84"/>
      <c r="I210" s="80"/>
      <c r="J210" s="101"/>
      <c r="K210" s="102"/>
      <c r="L210" s="102"/>
    </row>
    <row r="211" spans="1:12" ht="30" x14ac:dyDescent="0.25">
      <c r="A211" s="115"/>
      <c r="C211" s="2" t="str">
        <f>Penilaian!C217</f>
        <v>4.8.1 Efektivitas Tim Tanggap Darurat</v>
      </c>
      <c r="D211" s="31" t="s">
        <v>1191</v>
      </c>
      <c r="E211" s="31" t="s">
        <v>1193</v>
      </c>
      <c r="F211" s="31" t="s">
        <v>1194</v>
      </c>
      <c r="G211" s="31" t="s">
        <v>1195</v>
      </c>
      <c r="H211" s="31" t="s">
        <v>1196</v>
      </c>
      <c r="I211" s="2" t="s">
        <v>170</v>
      </c>
      <c r="J211" s="100">
        <v>5</v>
      </c>
      <c r="K211" s="94"/>
      <c r="L211" s="94"/>
    </row>
    <row r="212" spans="1:12" ht="30" x14ac:dyDescent="0.25">
      <c r="A212" s="115"/>
      <c r="C212" s="2" t="str">
        <f>Penilaian!C218</f>
        <v>4.8.2 Efektivitas Manajemen Keadaan Darurat</v>
      </c>
      <c r="D212" s="31" t="s">
        <v>1192</v>
      </c>
      <c r="E212" s="31" t="s">
        <v>1197</v>
      </c>
      <c r="F212" s="31" t="s">
        <v>1198</v>
      </c>
      <c r="G212" s="31" t="s">
        <v>1199</v>
      </c>
      <c r="H212" s="31" t="s">
        <v>1200</v>
      </c>
      <c r="I212" s="2" t="s">
        <v>170</v>
      </c>
      <c r="J212" s="100">
        <v>5</v>
      </c>
      <c r="K212" s="94"/>
      <c r="L212" s="94"/>
    </row>
    <row r="213" spans="1:12" x14ac:dyDescent="0.25">
      <c r="A213" s="115"/>
      <c r="B213" s="79" t="str">
        <f>Penilaian!B219</f>
        <v>I. Manajemen Perusahaan Jasa Pertambangan</v>
      </c>
      <c r="C213" s="80"/>
      <c r="D213" s="84"/>
      <c r="E213" s="85"/>
      <c r="F213" s="85"/>
      <c r="G213" s="83"/>
      <c r="H213" s="84"/>
      <c r="I213" s="80"/>
      <c r="J213" s="101"/>
      <c r="K213" s="102"/>
      <c r="L213" s="102"/>
    </row>
    <row r="214" spans="1:12" ht="30" x14ac:dyDescent="0.25">
      <c r="A214" s="115"/>
      <c r="C214" s="2" t="str">
        <f>Penilaian!C220</f>
        <v>4.9.1 Kesesuaian Persyaratan, Seleksi, dan Penetapan PJP</v>
      </c>
      <c r="D214" s="31" t="s">
        <v>1201</v>
      </c>
      <c r="E214" s="31" t="s">
        <v>1204</v>
      </c>
      <c r="F214" s="31" t="s">
        <v>1205</v>
      </c>
      <c r="G214" s="31" t="s">
        <v>1206</v>
      </c>
      <c r="H214" s="31" t="s">
        <v>1207</v>
      </c>
      <c r="I214" s="2" t="s">
        <v>170</v>
      </c>
      <c r="J214" s="100">
        <v>5</v>
      </c>
      <c r="K214" s="94"/>
      <c r="L214" s="94"/>
    </row>
    <row r="215" spans="1:12" ht="30" x14ac:dyDescent="0.25">
      <c r="A215" s="115"/>
      <c r="C215" s="2" t="str">
        <f>Penilaian!C221</f>
        <v>4.9.2 Kesesuaian Penetapan Tanggung Jawab PJP</v>
      </c>
      <c r="D215" s="31" t="s">
        <v>1202</v>
      </c>
      <c r="E215" s="31" t="s">
        <v>1208</v>
      </c>
      <c r="F215" s="31" t="s">
        <v>1210</v>
      </c>
      <c r="G215" s="31" t="s">
        <v>1212</v>
      </c>
      <c r="H215" s="31" t="s">
        <v>1214</v>
      </c>
      <c r="I215" s="2" t="s">
        <v>170</v>
      </c>
      <c r="J215" s="100">
        <v>5</v>
      </c>
      <c r="K215" s="94"/>
      <c r="L215" s="94"/>
    </row>
    <row r="216" spans="1:12" ht="30" x14ac:dyDescent="0.25">
      <c r="A216" s="115"/>
      <c r="C216" s="2" t="str">
        <f>Penilaian!C222</f>
        <v>4.9.3 Kesesuian Pemantauan dan Evaluasi Kinerja PJP</v>
      </c>
      <c r="D216" s="31" t="s">
        <v>1203</v>
      </c>
      <c r="E216" s="31" t="s">
        <v>1209</v>
      </c>
      <c r="F216" s="31" t="s">
        <v>1211</v>
      </c>
      <c r="G216" s="31" t="s">
        <v>1213</v>
      </c>
      <c r="H216" s="31" t="s">
        <v>1215</v>
      </c>
      <c r="I216" s="2" t="s">
        <v>170</v>
      </c>
      <c r="J216" s="100">
        <v>5</v>
      </c>
      <c r="K216" s="94"/>
      <c r="L216" s="94"/>
    </row>
    <row r="217" spans="1:12" x14ac:dyDescent="0.25">
      <c r="A217" s="115"/>
      <c r="B217" s="79" t="str">
        <f>Penilaian!B223</f>
        <v>J. Manajemen Dokumen &amp; Rekaman KP</v>
      </c>
      <c r="C217" s="80"/>
      <c r="D217" s="84"/>
      <c r="E217" s="85"/>
      <c r="F217" s="85"/>
      <c r="G217" s="83"/>
      <c r="H217" s="84"/>
      <c r="I217" s="80"/>
      <c r="J217" s="101"/>
      <c r="K217" s="102"/>
      <c r="L217" s="102"/>
    </row>
    <row r="218" spans="1:12" ht="90" x14ac:dyDescent="0.25">
      <c r="A218" s="115"/>
      <c r="C218" s="2" t="str">
        <f>Penilaian!C224</f>
        <v>4.10.1 Manajemen Dokumentasi KP</v>
      </c>
      <c r="D218" s="27" t="s">
        <v>1221</v>
      </c>
      <c r="E218" s="28" t="s">
        <v>1222</v>
      </c>
      <c r="F218" s="28" t="s">
        <v>1223</v>
      </c>
      <c r="G218" s="28" t="s">
        <v>1224</v>
      </c>
      <c r="H218" s="27" t="s">
        <v>1225</v>
      </c>
      <c r="I218" s="2" t="s">
        <v>170</v>
      </c>
      <c r="J218" s="100">
        <v>5</v>
      </c>
      <c r="K218" s="94"/>
      <c r="L218" s="94"/>
    </row>
    <row r="219" spans="1:12" ht="30" x14ac:dyDescent="0.25">
      <c r="A219" s="115"/>
      <c r="C219" s="2" t="str">
        <f>Penilaian!C225</f>
        <v xml:space="preserve">4.10.2 Efektivitas Dokumentasi </v>
      </c>
      <c r="D219" s="31" t="s">
        <v>1216</v>
      </c>
      <c r="E219" s="31" t="s">
        <v>1217</v>
      </c>
      <c r="F219" s="31" t="s">
        <v>1218</v>
      </c>
      <c r="G219" s="31" t="s">
        <v>1219</v>
      </c>
      <c r="H219" s="31" t="s">
        <v>1220</v>
      </c>
      <c r="I219" s="2" t="s">
        <v>170</v>
      </c>
      <c r="J219" s="100">
        <v>5</v>
      </c>
      <c r="K219" s="94"/>
      <c r="L219" s="94"/>
    </row>
    <row r="220" spans="1:12" ht="150" x14ac:dyDescent="0.25">
      <c r="A220" s="115"/>
      <c r="C220" s="2" t="str">
        <f>Penilaian!C226</f>
        <v xml:space="preserve">4.10.3 Manajemen Pengetahuan </v>
      </c>
      <c r="D220" s="27" t="s">
        <v>1226</v>
      </c>
      <c r="E220" s="28" t="s">
        <v>1227</v>
      </c>
      <c r="F220" s="28" t="s">
        <v>1228</v>
      </c>
      <c r="G220" s="28" t="s">
        <v>1229</v>
      </c>
      <c r="H220" s="27" t="s">
        <v>1230</v>
      </c>
      <c r="I220" s="2" t="s">
        <v>178</v>
      </c>
      <c r="J220" s="100">
        <v>5</v>
      </c>
      <c r="K220" s="94"/>
      <c r="L220" s="94"/>
    </row>
    <row r="221" spans="1:12" x14ac:dyDescent="0.25"/>
  </sheetData>
  <sheetProtection algorithmName="SHA-512" hashValue="mANCAWbtW+r9uO1DNMS+om/NY/09elNQVnOr+Hj8WF1MwJTHElwDShjbs6o/Xt0o2ty6tR9P1Y5nnUIaPZELFw==" saltValue="gzP37/r6o1/0pP9bj9fhNQ==" spinCount="100000" sheet="1" objects="1" scenarios="1" selectLockedCells="1"/>
  <mergeCells count="5">
    <mergeCell ref="A140:A161"/>
    <mergeCell ref="A1:H1"/>
    <mergeCell ref="A3:A33"/>
    <mergeCell ref="A34:A139"/>
    <mergeCell ref="A162:A220"/>
  </mergeCells>
  <pageMargins left="0.7" right="0.7" top="0.75" bottom="0.75" header="0.3" footer="0.3"/>
  <pageSetup paperSize="8" scale="4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3D99E-4F49-4149-8838-0654934438E4}">
  <dimension ref="A1:J40"/>
  <sheetViews>
    <sheetView zoomScale="70" zoomScaleNormal="70" workbookViewId="0">
      <selection activeCell="A41" sqref="A41:XFD221"/>
    </sheetView>
  </sheetViews>
  <sheetFormatPr defaultColWidth="0" defaultRowHeight="15" zeroHeight="1" x14ac:dyDescent="0.25"/>
  <cols>
    <col min="1" max="1" width="18.85546875" style="4" customWidth="1"/>
    <col min="2" max="2" width="5.140625" style="125" customWidth="1"/>
    <col min="3" max="3" width="50" style="4" customWidth="1"/>
    <col min="4" max="4" width="50.7109375" style="128" customWidth="1"/>
    <col min="5" max="7" width="50.7109375" style="129" customWidth="1"/>
    <col min="8" max="8" width="50.7109375" style="4" customWidth="1"/>
    <col min="9" max="9" width="9.140625" style="125" customWidth="1"/>
    <col min="10" max="10" width="0" style="125" hidden="1"/>
    <col min="11" max="16384" width="9.140625" style="61" hidden="1"/>
  </cols>
  <sheetData>
    <row r="1" spans="1:8" x14ac:dyDescent="0.25">
      <c r="A1" s="124"/>
      <c r="B1" s="124"/>
      <c r="C1" s="124"/>
      <c r="D1" s="124"/>
      <c r="E1" s="124"/>
      <c r="F1" s="124"/>
      <c r="G1" s="124"/>
      <c r="H1" s="124"/>
    </row>
    <row r="2" spans="1:8" x14ac:dyDescent="0.25">
      <c r="A2" s="64" t="s">
        <v>0</v>
      </c>
      <c r="B2" s="126"/>
      <c r="C2" s="64" t="s">
        <v>164</v>
      </c>
      <c r="D2" s="127">
        <v>1</v>
      </c>
      <c r="E2" s="127">
        <v>2</v>
      </c>
      <c r="F2" s="127">
        <v>3</v>
      </c>
      <c r="G2" s="127">
        <v>4</v>
      </c>
      <c r="H2" s="127">
        <v>5</v>
      </c>
    </row>
    <row r="3" spans="1:8" x14ac:dyDescent="0.25">
      <c r="A3" s="103" t="str">
        <f>Penilaian!A6</f>
        <v>Partisipasi Pekerja Tambang</v>
      </c>
      <c r="B3" s="125" t="str">
        <f>Penilaian!B6</f>
        <v>A. Kepedulian dan Perilaku Individu terhadap Risiko KP</v>
      </c>
      <c r="E3" s="23"/>
      <c r="F3" s="23"/>
    </row>
    <row r="4" spans="1:8" ht="90.75" customHeight="1" x14ac:dyDescent="0.25">
      <c r="A4" s="103"/>
      <c r="C4" s="4" t="str">
        <f>Penilaian!C8</f>
        <v>1.1.2 Komitmen dan Inisiatif Pekerja dalam Pengelolaan KP</v>
      </c>
      <c r="D4" s="128" t="str">
        <f>Rubrik!D5</f>
        <v>pekerja bersikap apatis dalam pengelolaan KP dan mengupayakan keselamatan individu dengan naluri, melaksanakan KP karena terpaksa namun tidak mengetahui  manfaatnya</v>
      </c>
      <c r="E4" s="128" t="str">
        <f>Rubrik!E5</f>
        <v>pekerja melaksanakan KP sudah mengetahui manfaat pengelolaan KP, namun sepenuhnya bergantung pada perusahaan tempat mereka bekerja untuk menjaga mereka tetap selamat</v>
      </c>
      <c r="F4" s="128" t="str">
        <f>Rubrik!F5</f>
        <v>pekerja menjaga kesealamatan dan kesehatan diri mereka secara mandiri untuk  komitmen kepatuhan terhadap norma</v>
      </c>
      <c r="G4" s="128" t="str">
        <f>Rubrik!G5</f>
        <v>pekerja berkontribusi pada keselamatan dan kesehatan orang lain (interdependent) dalam tim kerja dengan komitmen berkelanjutan</v>
      </c>
      <c r="H4" s="128" t="str">
        <f>Rubrik!H5</f>
        <v>pekerja berkontribusi pada keselamatan dan kesehatan orang lain dalam skala organisasi, menjalankannya bagian dari gaya hidup, memiliki ikatan emosional yang melekat untuk melibatkan diri untuk peningkatan pengelolaan KP organisasi (komitmen afektif)</v>
      </c>
    </row>
    <row r="5" spans="1:8" x14ac:dyDescent="0.25">
      <c r="A5" s="103"/>
      <c r="B5" s="125" t="str">
        <f>Penilaian!B12</f>
        <v>B. Keterlibatan Pekerja dalam Pengelolaan KP</v>
      </c>
      <c r="E5" s="23"/>
      <c r="F5" s="23"/>
    </row>
    <row r="6" spans="1:8" ht="78" customHeight="1" x14ac:dyDescent="0.25">
      <c r="A6" s="103"/>
      <c r="C6" s="4" t="str">
        <f>Penilaian!C15</f>
        <v>1.2.3 Peran Pekerja dalam Kegiatan KP</v>
      </c>
      <c r="D6" s="128" t="str">
        <f>Rubrik!D12</f>
        <v>sebagian besar pekerja hanya menghadiri kegiatan KP yang menjadi kewajibannya</v>
      </c>
      <c r="E6" s="128" t="str">
        <f>Rubrik!E12</f>
        <v>sebagian besar pekerja terlibat dan  hanya berkontribusi dalam kegiatan KP apabila ada isue dengan pekerjaannya atau ketika diminta oleh pimpinan unit kerja</v>
      </c>
      <c r="F6" s="128" t="str">
        <f>Rubrik!F12</f>
        <v>sebagian besar pekerja berpartisipasi dalam kegiatan KP lingkup unit kerjanya sesuai dengan tanggung jawab yang ditetapkan</v>
      </c>
      <c r="G6" s="128" t="str">
        <f>Rubrik!G12</f>
        <v>sebagian besar pekerja berperan aktif memberikan input konstruktif, umpan balik, informasi dan/atau dukungan dalam kegiatan KP untuk lingkup unit kerjanya dan unit lain yang terkait dalam departemen</v>
      </c>
      <c r="H6" s="128" t="str">
        <f>Rubrik!H12</f>
        <v xml:space="preserve">sebagian besar pekerja berpartisipasi secara aktif dalam kegiatan KP lingkup organisasi, dan mampu berkolaborasi untuk mencapai tujuan KP </v>
      </c>
    </row>
    <row r="7" spans="1:8" ht="105" customHeight="1" x14ac:dyDescent="0.25">
      <c r="A7" s="103"/>
      <c r="C7" s="4" t="str">
        <f>Penilaian!C17</f>
        <v>1.2.5 Peran Perwakilan Departemen/Bagian/Seksi dalam Tim Manajemen Risiko KP</v>
      </c>
      <c r="D7" s="128" t="str">
        <f>Rubrik!D14</f>
        <v>sebagian besar perwakilan departemen/bagian/seksi tidak berperan dalam tim manajemen risiko KP</v>
      </c>
      <c r="E7" s="128" t="str">
        <f>Rubrik!E14</f>
        <v>sebagian besar perwakilan departemen/bagian/seksi yang dipilih melaksanakan tanggung jawabnya dalam tim manajemen risiko KP hanya apabila ada isue dengan pekerjaannya atau ketika diminta oleh KTT/PJO</v>
      </c>
      <c r="F7" s="128" t="str">
        <f>Rubrik!F14</f>
        <v>sebagian besar perwakilan departemen/bagian/seksi yang dipilih melaksanakan tanggung jawabnya dalam tim manajemen risiko KP sesuai dengan tanggung jawab yang ditetapkan</v>
      </c>
      <c r="G7" s="128" t="str">
        <f>Rubrik!G14</f>
        <v>sebagian besar perwakilan departemen/bagian/seksi yang dipilih berperan aktif memberikan input konsruktif, umpan balik, informasi dan/atau dikungan yang dibutuhan dalam kegiatan tim manajemen risiko KP</v>
      </c>
      <c r="H7" s="128" t="str">
        <f>Rubrik!H14</f>
        <v>seluruh perwakilan departemen/bagian/seksi yang dipilih mampu untuk saling menyelaraskan pemahaman, melakukan pertukaran informasi yang tepat, dan mampu berkolaborasi dalam tim untuk mencapai tujuan manajemen risiko KP lingkup organisasi</v>
      </c>
    </row>
    <row r="8" spans="1:8" x14ac:dyDescent="0.25">
      <c r="A8" s="103" t="str">
        <f>Penilaian!A38</f>
        <v>Tanggung Jawab Pimpinan Unit Kerja</v>
      </c>
      <c r="B8" s="125" t="str">
        <f>Penilaian!B38</f>
        <v>A. Implementasi Kebijakan KP</v>
      </c>
      <c r="E8" s="23"/>
      <c r="F8" s="23"/>
    </row>
    <row r="9" spans="1:8" ht="90" x14ac:dyDescent="0.25">
      <c r="A9" s="103"/>
      <c r="C9" s="4" t="str">
        <f>Penilaian!C42</f>
        <v>2.1.4 Persepsi Pekerja terhadap Komitmen Manajemen dalam Penerapan Kebijakan KP</v>
      </c>
      <c r="D9" s="128" t="str">
        <f>Rubrik!D38</f>
        <v>sebagian besar pekerja memiliki persepsi bahwa manajemen tidak mendukung penerapan kebijakan KP. Kebijakan KP sering dikompromikan untuk kepentingan lainnya dalam kondisi tertentu</v>
      </c>
      <c r="E9" s="128" t="str">
        <f>Rubrik!E38</f>
        <v>sebagian besar pekera memiliki persepsi bahwa manajemen berkomitmen untuk menerapkan kebijakan KP ketika sudah terjadi kecelakaan dan kerugian</v>
      </c>
      <c r="F9" s="128" t="str">
        <f>Rubrik!F38</f>
        <v>sebagian besar pekerja memiliki persepsi bahwa manajemen telah berkomitmen untuk menerapkan kebijakan dan tanpa harus terjadi kecelakaan dan kerugian terlebih dahulu, melalui program KP terencana</v>
      </c>
      <c r="G9" s="128" t="str">
        <f>Rubrik!G38</f>
        <v>sebagian besar pekerja memiliki persepsi bahwa manajemen telah berkomitmen untuk menerapkan kebijakan dan uapay-upaya KP dan apabila terjadi konflik kepentingan, maajemen memiliki inisiatif untuk mengevaluasi analisis risiko dan mengutamakan aspek KP tetap terpenuhi</v>
      </c>
      <c r="H9" s="128" t="str">
        <f>Rubrik!H38</f>
        <v>sebagian besar pekerja memiliki persepsi bahwa manajemen telah menerapkan kebijakan dan upaya-upaya KP, mengutamakan aspek KP saat terjadi konflik kepentingan, dan telah menjadi panutan/teladan yang baik bagi pekerja dalam penerapan KP</v>
      </c>
    </row>
    <row r="10" spans="1:8" x14ac:dyDescent="0.25">
      <c r="A10" s="103"/>
      <c r="B10" s="125" t="str">
        <f>Penilaian!B43</f>
        <v>B. Kepemimpinan dan Komitmen KP</v>
      </c>
      <c r="E10" s="23"/>
      <c r="F10" s="23"/>
    </row>
    <row r="11" spans="1:8" ht="105" x14ac:dyDescent="0.25">
      <c r="A11" s="103"/>
      <c r="C11" s="4" t="str">
        <f>Penilaian!C45</f>
        <v>2.2.2 Persepsi Pekerja terhadap Kepemimpinan dan Komitmen Manajemen</v>
      </c>
      <c r="D11" s="128" t="str">
        <f>Rubrik!D41</f>
        <v>sebagian besar pekerja memiliki persepsi bahwa komitmen manajemen puncak dalam KP sangat kurang</v>
      </c>
      <c r="E11" s="128" t="str">
        <f>Rubrik!E41</f>
        <v>sebagian besar pekerja memiliki persepsi bahwa komitmen manajemen puncak dalam KP terbatas untuk sekedar penyelesaian permasalahan kasus KP yang telah terjadi</v>
      </c>
      <c r="F11" s="128" t="str">
        <f>Rubrik!F41</f>
        <v>sebagian besar pekerja memiliki persepsi bahwa komitmen manajemen puncak dalam KP untuk pemenuhan minimum kewajiban hukum dan pencapaian target kinerja lagging indicator</v>
      </c>
      <c r="G11" s="128" t="str">
        <f>Rubrik!G41</f>
        <v>sebagian besar pekerja memiliki persepsi bahwa manajemen puncak memiiki komitmen pengelolaan KP untuk menunjang sistem produsi dan mencapai target leading dan lagging indicator</v>
      </c>
      <c r="H11" s="128" t="str">
        <f>Rubrik!H41</f>
        <v>sebagaian besar pekerja memiliki persepsi bahwa manajemen puncak memiliki komitmen tinggi dalam KP agar dapat menunjang kinerja operasional yang konsisten handal di berbagai kondisi. Manajemen telah menjadi role model bagi pekerja, telah memberikan dukungan yang memadai dan dorongan untuk inovasi dan perbaikan berkelanjutan</v>
      </c>
    </row>
    <row r="12" spans="1:8" ht="75" x14ac:dyDescent="0.25">
      <c r="A12" s="103"/>
      <c r="C12" s="4" t="str">
        <f>Penilaian!C48</f>
        <v>2.2.5 Kecepatan Manajemen Puncak dalam Merespon Isu KP</v>
      </c>
      <c r="D12" s="128" t="str">
        <f>Rubrik!D44</f>
        <v>manajemen puncak apatis dan tidak memiliki atensi dalam merespon isu KP</v>
      </c>
      <c r="E12" s="128" t="str">
        <f>Rubrik!E44</f>
        <v xml:space="preserve">manajemen puncak menunda melakukan perbaikan isu KP dan baru mulai menindaklanjuit ketika telah terjadi kerugian </v>
      </c>
      <c r="F12" s="128" t="str">
        <f>Rubrik!F44</f>
        <v>manajemen pncak melakukan perbaikan atas  isu KP sesuai dengan birokrasi yang ditetapkan, dengan fokus kepada isu KP yang mempengaruhi keberlanjutan operasional</v>
      </c>
      <c r="G12" s="128" t="str">
        <f>Rubrik!G44</f>
        <v>manajemen puncak mampu mengambil keputusan dan melakukan perbaikan atas isu KP dengan cepat terhadap isu KP yang telah terjadi, baik isu KP yang bersifat minor, mayor, maupun yang signifikan mempengaruhi keberlanjutan operasional</v>
      </c>
      <c r="H12" s="128" t="str">
        <f>Rubrik!H44</f>
        <v>manajemen puncak mampu mengambil keputusan dan melakukan perbaikan atas seluruh isu KP dengan cepat, baik kepada isu KP yang telah terjadi, maupun melaukan antisipasi yang tepat untuk isu KP yang berpotensi akan terjadi di masa mendatang</v>
      </c>
    </row>
    <row r="13" spans="1:8" ht="90" x14ac:dyDescent="0.25">
      <c r="A13" s="103"/>
      <c r="C13" s="4" t="str">
        <f>Penilaian!C58</f>
        <v>2.2.15 Persepsi Pekerja terhadap Kepemimpinan dan Komitmen dari KTT/PJO</v>
      </c>
      <c r="D13" s="128" t="str">
        <f>Rubrik!D54</f>
        <v>sebagian besar pekerja memiliki persepsi bahwa komitmen KTT/PJO dalam pengelolaan KP sangat kurang</v>
      </c>
      <c r="E13" s="128" t="str">
        <f>Rubrik!E54</f>
        <v xml:space="preserve">sebagian besar pekerja memiliki persepsi bahwa komitmen KTT/PJO dalam pengelolaan KP terbatas untuk sekedar penyelesaian permasalahan kasus KP yang telah terjadi </v>
      </c>
      <c r="F13" s="128" t="str">
        <f>Rubrik!F54</f>
        <v>sebagian besar pekerja memiliki persepsi bahwa komitmen KTT/PJO dalam pengelolaan KP untuk pemenuhan minimum kewajiban hukum dan pencapaian target kinerja lagging indicator</v>
      </c>
      <c r="G13" s="128" t="str">
        <f>Rubrik!G54</f>
        <v>sebagian besar pekerja memiliki persepsi bahwa KTT/PJO memiliki komitmen dalam pengelolaan KP terbatas untuk menunjang sistem produksi dan mencapai target leading dan lagging indicator</v>
      </c>
      <c r="H13" s="128" t="str">
        <f>Rubrik!H54</f>
        <v xml:space="preserve">sebagian besar pekerja memiliki persepsi bahwa KTT/PJO memiliki komitmen yang tinggi dalam KP agar dapat menunjang kinerja operasional yang konsisten handal di berbagai kondisi. KTT/PJO telah menjadi role model bagi pekerja dalam hal pengelolaan KP  </v>
      </c>
    </row>
    <row r="14" spans="1:8" ht="105" x14ac:dyDescent="0.25">
      <c r="A14" s="103"/>
      <c r="C14" s="4" t="str">
        <f>Penilaian!C60</f>
        <v xml:space="preserve">2.2.17 Peran KTT/PJO dalam Kegiatan KP </v>
      </c>
      <c r="D14" s="128" t="str">
        <f>Rubrik!D56</f>
        <v>KTT/PJO tidak terlibat/berperan dalam kegiatan KP</v>
      </c>
      <c r="E14" s="128" t="str">
        <f>Rubrik!E56</f>
        <v>KTT/PJO memberikan informasi satu arah, tidak memberikan ruang partisipasi dan kesempatan kepada anggota untuk merespon kepada pekerja</v>
      </c>
      <c r="F14" s="128" t="str">
        <f>Rubrik!F56</f>
        <v>KTT/PJO memberikan kesempatan untuk diskusi dan konsultasi serta mendelegasikan keapda pimpinan unit kerja untuk memimpin kegiatan KP</v>
      </c>
      <c r="G14" s="128" t="str">
        <f>Rubrik!G56</f>
        <v>KTT/PJO memimpin langsung, membuka ruang kerjasama yang besar dan proses diskusi dua arah, menjadikan pekerja sebagai partner untuk kolaborasi</v>
      </c>
      <c r="H14" s="128" t="str">
        <f>Rubrik!H56</f>
        <v xml:space="preserve">KTT/PJO mampu memberdayakan pekerja untuk berpartisipasi aktif, memberi solusi, melakkan pertukaran nformasi yang tepat, serta mampu memimpin pengambilan keputusan, penetapan kesimpulan/mufakat didasarkan hasil konsensus bersama yang melalui proses rasional dan partisipasi tulus dari pekerja </v>
      </c>
    </row>
    <row r="15" spans="1:8" ht="105" x14ac:dyDescent="0.25">
      <c r="A15" s="103"/>
      <c r="C15" s="4" t="str">
        <f>Penilaian!C61</f>
        <v>2.2.18 Peran KTT/PJO dalam Penyusunan dan Tinjauan Kebijakan KP</v>
      </c>
      <c r="D15" s="128" t="str">
        <f>Rubrik!D57</f>
        <v>KTT/PJO tidak terlibat/berperan dalam penyusunan tinjauan kebijakan KP</v>
      </c>
      <c r="E15" s="128" t="str">
        <f>Rubrik!E57</f>
        <v>KTT/PJO hanya sekedar hadir dalam kegiatan penyusunan/tinjauan kebijakan KP namun tidak berperan signifikan, mendelagasikan kepada pimpinan bagian K3 dan KO untuk memimpin diskusi dan membuat keputusan dalam kegiatan penyusunan/tinjauan kebijakan KP</v>
      </c>
      <c r="F15" s="128" t="str">
        <f>Rubrik!F57</f>
        <v xml:space="preserve">KTT/PJO berpartisipasi dalam penyusunan/tinjauan kebijakan KP sesuai dengan tanggung jawab yang ditetapkan secara terencana, terlibat dalam pembahasan seluruh substansi namun menetapkan keputusan secara terpimpin </v>
      </c>
      <c r="G15" s="128" t="str">
        <f>Rubrik!G57</f>
        <v>KTT/PJO memimpin langsung pelaksanaan kegiatan penyusunan/tinjauan kebijakan KP dan terlibat dalam pembahasan seluruh substansi dan memberikan masukan konstruktif dan valid, umpan balik, informasi dan/atau dukungan yang dibutuhkan, untuk setiap substansi pembahasan</v>
      </c>
      <c r="H15" s="128" t="str">
        <f>Rubrik!H57</f>
        <v>KTT/PJO  mampu memberdayakan seluruh peserta untuk berkolaborasi dalam memberikan masukan seluruh substansi pembahasan, dan mampu memimpn pengambilan keputusan dan penetapan kesimpulan melalui prsoes yang inklusif dan tepat, didaarkan hasil konsensus bersama untuk mencapai tujuan penyusuan/tinjauan kebijakan KP</v>
      </c>
    </row>
    <row r="16" spans="1:8" ht="75" x14ac:dyDescent="0.25">
      <c r="A16" s="103"/>
      <c r="C16" s="4" t="str">
        <f>Penilaian!C62</f>
        <v>2.2.19 Peran KTT/PJO dalam Manajemen Risiko KP</v>
      </c>
      <c r="D16" s="128" t="str">
        <f>Rubrik!D58</f>
        <v>KTT/PJO tidak terlibat/berperan dalam manajemen risiko KP</v>
      </c>
      <c r="E16" s="128" t="str">
        <f>Rubrik!E58</f>
        <v>KTT/PJO tidak berperan signifikan dalam manajemen risiko KP</v>
      </c>
      <c r="F16" s="128" t="str">
        <f>Rubrik!F58</f>
        <v xml:space="preserve">KTT/PJO ikut berperan dalam tahap perencanaan manajemen risiko KP </v>
      </c>
      <c r="G16" s="128" t="str">
        <f>Rubrik!G58</f>
        <v>KTT/PJO ikut berperan dalam tahap perencanaan, komunikasi dan konsultasi, pelaksanaan, dan secara proaktif melakukan pemantauan dan peninjauan manajemen risiko KP</v>
      </c>
      <c r="H16" s="128" t="str">
        <f>Rubrik!H58</f>
        <v>KTT/PJO ikut berperan dalam tahap perencanaan, komunikasi dan konsultasi, pelaksanaan, dan pemantauan, dan peninjauan manajemen risiko KP, serta menindaklanjuti hasil evaluasi untuk peningkatan berkelanjutan</v>
      </c>
    </row>
    <row r="17" spans="1:8" ht="105" x14ac:dyDescent="0.25">
      <c r="A17" s="103"/>
      <c r="C17" s="4" t="str">
        <f>Penilaian!C63</f>
        <v>2.2.20 Persepsi Pimpinan Departemen/Bagian/Seksi terhadap peran KP</v>
      </c>
      <c r="D17" s="128" t="str">
        <f>Rubrik!D59</f>
        <v>pimpinan departemen/bagaian/seksi memiliki persepsi bahwa pengelolaan KP harus dilakukan agar tidak terkena sanksi dari pemerintah dan/atau klien serta untuk kepentingan sertifikasi/pengakuan dari eksternal</v>
      </c>
      <c r="E17" s="128" t="str">
        <f>Rubrik!E59</f>
        <v>pimpinan departemen/bagian/seksi memiliki persepsi bahwa pengelolaan KP harus untuk mencegah kerugian berulang (loss control), dengan fokus kepada penyelesaian masalah/kejadian</v>
      </c>
      <c r="F17" s="128" t="str">
        <f>Rubrik!F59</f>
        <v>pimpinan departemen/bagian/seksi memiliki persepsi bahwa pengelolaan KP harus dilakukan sebagai upaya kepatuhan adminstratif yang bertujuan fokus untuk mencegah dan menurunkan angka kecelakaan, kejadian berbahaya, KAPTK, dan PAK sesuai target kinerja</v>
      </c>
      <c r="G17" s="128" t="str">
        <f>Rubrik!G59</f>
        <v xml:space="preserve">pimpinan departemen/bagian/seksi memiliki persepsi bahwa pengelolaan KP adalah pendukung kelancaran operasional pertambangan dan harus dikelola dengan sistem manajemen yang terintegrasi dengan seluruh fungsi di dalam perusahaan </v>
      </c>
      <c r="H17" s="128" t="str">
        <f>Rubrik!H59</f>
        <v>pimpinan departemen/bagian/seksi memiliki persepsi bahwa pengelolaan KP merupakan pendukung kelancaran operasional pertambangan dan investasi yang baik bagi perusahaan serta bagian dari budaya perusahaan yang harus terus diimplementasikan dan ditingkatkan secara berkelanjutan</v>
      </c>
    </row>
    <row r="18" spans="1:8" ht="105" x14ac:dyDescent="0.25">
      <c r="A18" s="103"/>
      <c r="C18" s="4" t="str">
        <f>Penilaian!C64</f>
        <v>2.2.21 Persepsi Pekerja terhadap Kepemimpinan dan Komitmen dari Pimpinan Departemen/Bagian/Seksi</v>
      </c>
      <c r="D18" s="128" t="str">
        <f>Rubrik!D60</f>
        <v>sebagian besar pekerja memiliki persepsi bahwa komitmen pimpinan departemen/bagian/seksi dalam pengelolaan KP sangat kurang</v>
      </c>
      <c r="E18" s="128" t="str">
        <f>Rubrik!E60</f>
        <v>sebagian besar pekerja memiliki persepsi bahwa komitmen  pimpinan departemen/bagian/seski dalam pengelolaan KP terbatas untuk sekedar penyelesaian permasalahan kasus KP yang telah terjadi</v>
      </c>
      <c r="F18" s="128" t="str">
        <f>Rubrik!F60</f>
        <v>sebagian besar pekerja memiliki persepsi bahwa komitmen pimpinan departemen/bagian/seksi dalam pengelolaan KP untuk pemenuhan minimum kewajiban hukum dan pencapaian target kinerja lagging indicator</v>
      </c>
      <c r="G18" s="128" t="str">
        <f>Rubrik!G60</f>
        <v xml:space="preserve">sebagian besar pekerja memiliki persepsi bahwa pimpinan departemen/bagian/seksi memiliki komitmen pengelolaan KP untuk menunjang sistem produksi dan mencapai target leading dan lagging indicator </v>
      </c>
      <c r="H18" s="128" t="str">
        <f>Rubrik!H60</f>
        <v>sebagian besar pekerja memiliki persepsi bahwa pimpinan departemen/bagian/seksi memiliki komitmen yang tinggi dalam KP agar dapat menunjang kinerja operasional yang konsisten handal di berbagai kondisi. Pimpinan departemen/bagian teah menjadi role model bagi anggotanya dalam hal pengelolaan KP</v>
      </c>
    </row>
    <row r="19" spans="1:8" ht="75" x14ac:dyDescent="0.25">
      <c r="A19" s="103"/>
      <c r="C19" s="4" t="str">
        <f>Penilaian!C66</f>
        <v>2.2.23 Peran Pimpinan Departemen/Bagian dalam Penyusunan dan Tinjauan Kebijakan KP</v>
      </c>
      <c r="D19" s="128" t="str">
        <f>Rubrik!D62</f>
        <v>pimpinan departemen/bagian tidak terlibat/berperan dalam penyusunan / tinjauan kebijakan KP</v>
      </c>
      <c r="E19" s="128" t="str">
        <f>Rubrik!E62</f>
        <v>sebagian besar pimpinan departemen/bagian hanya sekedar hadir dalam kegiatan penyusunan / tinjauan kebijaan KP namun tidak berperan aktif dalam kegiatan penyusunan/ tinjauan kebijakan KP, hanya berperan aktif ketika diminta diminta oleh KTT/PJO</v>
      </c>
      <c r="F19" s="128" t="str">
        <f>Rubrik!F62</f>
        <v xml:space="preserve">sebagian besar pimpinan departemen/bagian berpartisipasi dalam penyusunan / tinjauan kebijakan KP sesuai dengan tanggung jawab yang ditetapkan secara terencana </v>
      </c>
      <c r="G19" s="128" t="str">
        <f>Rubrik!G62</f>
        <v>sebagian besar pimpinan departemen/bagian berperan aktif memberikan input konstruktif dalam penyusunan / tinjauan kebijakan KP</v>
      </c>
      <c r="H19" s="128" t="str">
        <f>Rubrik!H62</f>
        <v>seluruh pimpinan departemen / bagian mampu memberikan informasi dan dukungan yang tepat, mentransfer pemahaman dan/atau mampu berkolaborasi untuk mencapai tujuan penyusunan/tinjauan kebijakan KP</v>
      </c>
    </row>
    <row r="20" spans="1:8" ht="60" x14ac:dyDescent="0.25">
      <c r="A20" s="103"/>
      <c r="C20" s="4" t="str">
        <f>Penilaian!C68</f>
        <v xml:space="preserve">2.2.25 Peran Pimpinan Departemen/Bagian/Seksi dalam Kegiatan KP </v>
      </c>
      <c r="D20" s="128" t="str">
        <f>Rubrik!D64</f>
        <v>pimpinan departemen / bagian hanya menghadiri kegiatan KP yang menjadi kewajibannya</v>
      </c>
      <c r="E20" s="128" t="str">
        <f>Rubrik!E64</f>
        <v>sebagian besar pimpinan departemen/bagian terlibat dan hanya berkontribusi dalam kegiatan KP apabila ada isu dengan pekerjaannya atau ketika diminta oleh KTT/PJO</v>
      </c>
      <c r="F20" s="128" t="str">
        <f>Rubrik!F64</f>
        <v>sebagian besar pimpinan departemen/bagian berpartisipasi dalam kegiatan KP sesuai dengan tanggung jawab yang ditetapkan secara terencana</v>
      </c>
      <c r="G20" s="128" t="str">
        <f>Rubrik!G64</f>
        <v>sebagian besar pimpinan departemen/bagian berperan aktif memberikan input konstruktif dalam kegiatan KP</v>
      </c>
      <c r="H20" s="128" t="str">
        <f>Rubrik!H64</f>
        <v>seluruh pimpinan departemen/bagian mampu mentrasnfer pemahaman dan/atau mampu berkolaborasi untuk mencapai tujuan kegiatan KP lingkup organisasi</v>
      </c>
    </row>
    <row r="21" spans="1:8" ht="75" x14ac:dyDescent="0.25">
      <c r="A21" s="103"/>
      <c r="C21" s="4" t="str">
        <f>Penilaian!C70</f>
        <v>2.2.27 Peran Pimpinan Departemen/Bagian/Sekai dalam Manajemen Risiko KP</v>
      </c>
      <c r="D21" s="128" t="str">
        <f>Rubrik!D66</f>
        <v>pimpinan departemen /bagian/seksi tidak beperan dalam manajemen risiko KP</v>
      </c>
      <c r="E21" s="128" t="str">
        <f>Rubrik!E66</f>
        <v>sebagian besar pimpinan departemen/bagian/seksi melaksanakan tanggung  jawbanya dalam tim manajemen risiko KP, apabila ada isue dengan pekerjaaanya atau ketika diminta oleh KTT/PJO</v>
      </c>
      <c r="F21" s="128" t="str">
        <f>Rubrik!F66</f>
        <v xml:space="preserve">sebagian besar pimpinan departemen/bagian/seksi berpartisipasi dalam tim manajemen risiko KP sesuai dengan tanggung jawab yang ditetapkan </v>
      </c>
      <c r="G21" s="128" t="str">
        <f>Rubrik!G66</f>
        <v>sebagian besar pimpinan departemen/bagian/seksi beperan aktif memberikan input konstruktif, umpan balik, informasi dan/atau dukungan yang dibutuhkan dalam kegiatan tim manajemen risiko KP</v>
      </c>
      <c r="H21" s="128" t="str">
        <f>Rubrik!H66</f>
        <v xml:space="preserve">seluruh pimpinan departemen/bagian/seksi mampu memberikan informasi dan dukungan yang tepat, saling mentransfer dan mnyelaraskan pemahaman dan mampu berkolaborasi dalam tim untuk mencapai tujuan manajemen risiko KP lingkup organisasi </v>
      </c>
    </row>
    <row r="22" spans="1:8" ht="90" x14ac:dyDescent="0.25">
      <c r="A22" s="103"/>
      <c r="C22" s="4" t="str">
        <f>Penilaian!C72</f>
        <v xml:space="preserve">2.2.29 Peran Pengawas Operasional/Teknis dalam Pertemuan KP Kelompok Kerja </v>
      </c>
      <c r="D22" s="128" t="str">
        <f>Rubrik!D68</f>
        <v>pengawas operasional tidak terlibat/berperan dalam pertemuan KP kelompok kerja</v>
      </c>
      <c r="E22" s="128" t="str">
        <f>Rubrik!E68</f>
        <v>pengawas operasional memberikan informasi satu arah, tidak memberikan ruang partisipasi dan kesempatan merespon kepada anggotanya dalam pertemuan KP kelompok kerja</v>
      </c>
      <c r="F22" s="128" t="str">
        <f>Rubrik!F68</f>
        <v>pengawas operasional memberikan kesempatan untu kdiskusi dan konsultasi dan mendelegasikan kepada anggota yang dipilih untuk memimpin pertemuan KP kelompok kerja</v>
      </c>
      <c r="G22" s="128" t="str">
        <f>Rubrik!G68</f>
        <v xml:space="preserve">pengawas operasional memimpin langsung pertemuan KP kelompok kerja, membuka ruang kerjasama yang besar dan proses diskusi dua arah, menjadikan anggota sebagai partner untuk kolaborasi </v>
      </c>
      <c r="H22" s="128" t="str">
        <f>Rubrik!H68</f>
        <v>pengawas operasional mampu memberdayakan anggotanya untuk berpartisipasi aktif dan melakukan pertukaran informasi yang tepat, serta mampu memimpin pengambilan keputusan, penetapan kesimpulan//mufakat melalui proses rasional dan partisipasi tulus dari anggota</v>
      </c>
    </row>
    <row r="23" spans="1:8" ht="75" x14ac:dyDescent="0.25">
      <c r="A23" s="103"/>
      <c r="C23" s="4" t="str">
        <f>Penilaian!C74</f>
        <v>2.2.31 Peran Pengawas Operasional/Teknis dalam Manajemen Risiko KP</v>
      </c>
      <c r="D23" s="128" t="str">
        <f>Rubrik!D70</f>
        <v>pengawas operasional tidak berperan/berkontribusi dalam manajemen risiko KP</v>
      </c>
      <c r="E23" s="128" t="str">
        <f>Rubrik!E70</f>
        <v>sebagian besar pengawas operasional melaksanakan tanggung jawabanya dalam tim manajemen risiko KP, apabila ada isu dengan pekerjaannya atau ketika diminta oleh pimpinan unit kerjanya</v>
      </c>
      <c r="F23" s="128" t="str">
        <f>Rubrik!F70</f>
        <v>sebagian besar pengawas operasional berpartisipasi dalam tim manajemen risiko KP sesuai dengan tanggung jawab yang ditetapkan</v>
      </c>
      <c r="G23" s="128" t="str">
        <f>Rubrik!G70</f>
        <v>sebagian besar pengawas operasional dipilih berperan aktif memberikan input konstruktif, umpan balik, informasi dan/atau dukungan yang dibutuhkan dalam kegiatan tim manajemen risiko KP</v>
      </c>
      <c r="H23" s="128" t="str">
        <f>Rubrik!H70</f>
        <v xml:space="preserve">seluruh pengawas operasonal mampu memberikan informasi dan duungan yang tepat, saling mentrasfer dan menyelaraskan pemahaman dan mampu berkolaborasi dalam tim untuk mencapai tujuan manajemen risiko KP lingkup organisasi </v>
      </c>
    </row>
    <row r="24" spans="1:8" x14ac:dyDescent="0.25">
      <c r="A24" s="103"/>
      <c r="B24" s="125" t="str">
        <f>Penilaian!B84</f>
        <v>D. Penetapan Peran, Tanggung Jawab dan Kewenangan dalam KP</v>
      </c>
      <c r="E24" s="23"/>
      <c r="F24" s="23"/>
    </row>
    <row r="25" spans="1:8" ht="105" x14ac:dyDescent="0.25">
      <c r="A25" s="103"/>
      <c r="C25" s="4" t="str">
        <f>Penilaian!C94</f>
        <v>2.4.10 Pemberian Dukungan dan Kewenangan kepada Pekerja untuk Menyatakan Keberatan Bekerja jika Syarat KP Diragukan</v>
      </c>
      <c r="D25" s="128" t="str">
        <f>Rubrik!D90</f>
        <v>tidak ada mekanisme untuk menyatakan keberatan bekerja jika persyaratan KP diragukan. Pekerja wajib melaksanakan work order dalam setiap kondisi</v>
      </c>
      <c r="E25" s="128" t="str">
        <f>Rubrik!E90</f>
        <v>hanya pimpinan departemen/bagian/seksi yang diberikan kewenangan untuk mewakili pekerja yang menyatakan keberatan bekerja jika persyaratan KP diragukan</v>
      </c>
      <c r="F25" s="128" t="str">
        <f>Rubrik!F90</f>
        <v>hanya pimpinan departemen/bagian/seksi dan pengawas operasional dari tiap pekerjaan diberikan keweangan untuk mewakili pekerja yang menyatakan keberatan bekerja jika persyaratan KP diragukan</v>
      </c>
      <c r="G25" s="128" t="str">
        <f>Rubrik!G90</f>
        <v>seluruh pekerja telah diberikan kesempatan untuk menyatakan keberatan bekerja jika persyaratan KP diragukan, namun pada prakteknya masih terdapat permasalahan ketidakadilan sosial di tempat kreja akibat ketidaksejajaran kekuasanaan/otoritas, sehingga pekerja tidak berani untuk menyatakan keberatan bekerja</v>
      </c>
      <c r="H25" s="128" t="str">
        <f>Rubrik!H90</f>
        <v>setiap pekerja dari setiap jenang pekerja diberikan dukungan secara adil untuk menyatakan keberatan bekerja jika persyaratan KP diragukan, dan telah terdapat mekanisme verifikasi yang adil dan trasnsparan</v>
      </c>
    </row>
    <row r="26" spans="1:8" ht="60" x14ac:dyDescent="0.25">
      <c r="A26" s="103"/>
      <c r="C26" s="4" t="str">
        <f>Penilaian!C95</f>
        <v xml:space="preserve">2.4.11 Penerapan Mekanisme Pemilihan Perwakilan Pekerja pada Komite KP </v>
      </c>
      <c r="D26" s="128" t="str">
        <f>Rubrik!D91</f>
        <v>pemilihan perwakilan pekerja pada komite KP tanpa ada pertimbangan apapun oleh manajemen puncak, sercara otoriter</v>
      </c>
      <c r="E26" s="128" t="str">
        <f>Rubrik!E91</f>
        <v>pemilihan perwakilan pekerja pada komite KP dilakukan melalui proses diskusi sepihak antara manajemen dan KTT/PJO</v>
      </c>
      <c r="F26" s="128" t="str">
        <f>Rubrik!F91</f>
        <v>pemilihan perwakilan pekerja pada komite KP sesuai dengan tingkat jabatan</v>
      </c>
      <c r="G26" s="128" t="str">
        <f>Rubrik!G91</f>
        <v>pemilihan perwakilan pekerja pada komite KP dilakukan dengan melibatkan pemangku kepentingan internal, namun belum ada pertimbangan komptensi dan komposisi</v>
      </c>
      <c r="H26" s="128" t="str">
        <f>Rubrik!H91</f>
        <v>pemilihan perwakilan pekerja pada komite KP dilakukan melalui mekanisme yang aspiratif dan demokratis, dengan mempertimbangkan kompetensi dan komposisi</v>
      </c>
    </row>
    <row r="27" spans="1:8" ht="60" x14ac:dyDescent="0.25">
      <c r="A27" s="103"/>
      <c r="C27" s="4" t="str">
        <f>Penilaian!C96</f>
        <v xml:space="preserve">2.4.12 Persepsi Manajemen terhadap Pengelolaan Pekerja </v>
      </c>
      <c r="D27" s="128" t="str">
        <f>Rubrik!D92</f>
        <v>manajemen memandang pekerja sebagai bagian sementara dari perusahaan yang harus diambil manfaat sebesar-besarnya dan akan mudah digantikan</v>
      </c>
      <c r="E27" s="128" t="str">
        <f>Rubrik!E92</f>
        <v>manajemen memandang pekerja sebagai lilabilitas, menjadi beban yang  harus dikendalikan agar tidak menimbulkan kerugian bagi perusahaan</v>
      </c>
      <c r="F27" s="128" t="str">
        <f>Rubrik!F92</f>
        <v>manajemen memandang pekerja sebagai sumberdaya positif yang harus dimaksimalkan dalam perannya unuk mengendalikan risiko</v>
      </c>
      <c r="G27" s="128" t="str">
        <f>Rubrik!G92</f>
        <v>manajemen memandang pekerja sebagai aset perushaan yang harus dikembangkan valuenya sehingga dapat berkontribusi secara progresif untuk peningkatan kinerja KP</v>
      </c>
      <c r="H27" s="128" t="str">
        <f>Rubrik!H92</f>
        <v>manajemen memandang pekerja sebagai mitra strategis yang diberikan sumberdaya penunjang yang memadai untuk mencapai tujuan bersama dalam pengelolaan KP</v>
      </c>
    </row>
    <row r="28" spans="1:8" x14ac:dyDescent="0.25">
      <c r="A28" s="103"/>
      <c r="B28" s="125" t="str">
        <f>Penilaian!B102</f>
        <v>F. Informasi, Komunikasi, Pendampingan, Konsultasi KP</v>
      </c>
      <c r="E28" s="23"/>
      <c r="F28" s="23"/>
    </row>
    <row r="29" spans="1:8" ht="45" x14ac:dyDescent="0.25">
      <c r="A29" s="103"/>
      <c r="C29" s="4" t="str">
        <f>Penilaian!C107</f>
        <v>2.6.5 Efektivitas Kampanye KP</v>
      </c>
      <c r="D29" s="128" t="str">
        <f>Rubrik!D103</f>
        <v>kampanye KP sudah berjalan, namun tidak menarik dan tidak menggugah kesadaran pekerja terhadap KP</v>
      </c>
      <c r="E29" s="128" t="str">
        <f>Rubrik!E103</f>
        <v>kampanye KP menarik perhatian dari pekerja dan telah berhasil membangun kesadaran pekerja terhadap KP</v>
      </c>
      <c r="F29" s="128" t="str">
        <f>Rubrik!F103</f>
        <v>kampanye KP telah berhasil membangun kesadaran pekerja terhadap KP dan menumbuhkan ketertarikan pekerja untuk berpatisipasi dalam pengelolaan KP</v>
      </c>
      <c r="G29" s="128" t="str">
        <f>Rubrik!G103</f>
        <v>kampanye KP telah berhasil menumbuhkan keinginan dan kemauan pekerja untuk berpartisipasi dalam pengelolaan KP secara konkrit</v>
      </c>
      <c r="H29" s="128" t="str">
        <f>Rubrik!H103</f>
        <v>kampanye KP telah berhasil menggerakkan pekerja untuk bekerja secara aman dan berpartisipasi secara konktrit dalam pengelolaan KP</v>
      </c>
    </row>
    <row r="30" spans="1:8" ht="60" x14ac:dyDescent="0.25">
      <c r="A30" s="103"/>
      <c r="C30" s="4" t="str">
        <f>Penilaian!C108</f>
        <v>2.6.6 Efektivitas Komunikasi KP Eksternal dengan Mitra Kerja (Customer, Kontrator, Sub Kontraktor, dll)</v>
      </c>
      <c r="D30" s="128" t="str">
        <f>Rubrik!D104</f>
        <v>dalama pelaksanaan pekerjaan, tidak dilakukan koordinasi dan komunikasi KP dengan mitra kerja</v>
      </c>
      <c r="E30" s="128" t="str">
        <f>Rubrik!E104</f>
        <v>dalam pelaksanaan pekerjaan, dilakukan koordinasi dan komunikasi KP dengan mitra kerja secara insidenti (tidak terencana)</v>
      </c>
      <c r="F30" s="128" t="str">
        <f>Rubrik!F104</f>
        <v>dalam pelaksanaan pekerjaan, dilakukan koordinasi dan komunikasi KP dengan mitra kerja secara terencana dan sistematis</v>
      </c>
      <c r="G30" s="128" t="str">
        <f>Rubrik!G104</f>
        <v>koordinasi dan komunikasi KP dengan mitra kerja dilaukan secara kontinu (tidak dibatasi oleh proses formal) dan telah terdapat keterbukaan infomasi KP yang penting</v>
      </c>
      <c r="H30" s="128" t="str">
        <f>Rubrik!H104</f>
        <v>koordinasi dan komunikasi KP dengan mitra kerja dilakukan dengan efketif pesan tersampaikan dengan benar dan tepat, hal-hal yang memiliki dampak terhadap KP seluruhnya terinformasikan dengan baik</v>
      </c>
    </row>
    <row r="31" spans="1:8" ht="75" x14ac:dyDescent="0.25">
      <c r="A31" s="103"/>
      <c r="C31" s="4" t="str">
        <f>Penilaian!C109</f>
        <v>2.6.7 Efektivitas Komunikasi Vertikal antara Pimpinan Unit Kerja dengan Anggota</v>
      </c>
      <c r="D31" s="128" t="str">
        <f>Rubrik!D105</f>
        <v>pimpinan unit kerja tidak memberikan arahan kepada anggota terkait pelaksanaan pekerjaan yang aman dan selamat, anggota kerja diberikan kebebasan untuk menyelesaikan pekerjaan</v>
      </c>
      <c r="E31" s="128" t="str">
        <f>Rubrik!E105</f>
        <v>pimpinan unit kerja memberikan arahan kepada anggota kerja hanya terkait kejadian yang menjadi isu organisasi, tidak terencana</v>
      </c>
      <c r="F31" s="128" t="str">
        <f>Rubrik!F105</f>
        <v>pimpinan unit kerja memberikan arahan kepada anggota kerja sebelum pekerjaan dimulai, terkait pelaksanaan pekerjaan yang aman dan selamat</v>
      </c>
      <c r="G31" s="128" t="str">
        <f>Rubrik!G105</f>
        <v>pimpinan unit kerja dan anggota kerja berdiskusi sebelum pekerjaan dimulai, berkoordinasi selama pekerjaan dilaksanakan, secara verbal dan/atau nonverbal, terkait pelaksanaan pekerjaan yang aman dan selamat</v>
      </c>
      <c r="H31" s="128" t="str">
        <f>Rubrik!H105</f>
        <v>pimpinan unit kerja dan anggota kerja mampu melakukan komunikasi secara efektif (pesan tersampaikan dengan baik), sebelum pekerjaan dimulai, pada saat pekerjaan dilaksanakan, dan setelah pekerjaan, dan mampu bersinergi positif</v>
      </c>
    </row>
    <row r="32" spans="1:8" ht="60" x14ac:dyDescent="0.25">
      <c r="A32" s="103"/>
      <c r="C32" s="4" t="str">
        <f>Penilaian!C110</f>
        <v>2.6.8 Efektivitas Komunikasi Horisontal antar Rekan Kerja</v>
      </c>
      <c r="D32" s="128" t="str">
        <f>Rubrik!D106</f>
        <v>sesama anggota tim kerja bekerja secara individualis tanpa berkoordinasi</v>
      </c>
      <c r="E32" s="128" t="str">
        <f>Rubrik!E106</f>
        <v>komunikasi horisontal antar rekan kerja dilakukan dengan buruk</v>
      </c>
      <c r="F32" s="128" t="str">
        <f>Rubrik!F106</f>
        <v>komunikasi horisontal antar rekan kerja dilakukan dengan secukupnya, tanpa inisiatif lebih dan keterbukaan terhadap informasi KP yang penting</v>
      </c>
      <c r="G32" s="128" t="str">
        <f>Rubrik!G106</f>
        <v>komunikasi horisontal antar rekan kerja dilakukan dengan baik, telah terdapat keterbukaan terhadap informasi KP yang penting</v>
      </c>
      <c r="H32" s="128" t="str">
        <f>Rubrik!H106</f>
        <v>sesama anggota tim kerja berkomunikasi dengan efektif; pesan tersampaiakn dengan benar dan tepat, hal-hal yang memiliki dampak terhadap KP seluruhnya terinformasikan dengan baik</v>
      </c>
    </row>
    <row r="33" spans="1:8" ht="75" x14ac:dyDescent="0.25">
      <c r="A33" s="103"/>
      <c r="C33" s="4" t="str">
        <f>Penilaian!C111</f>
        <v>2.6.9 Efektivitas Komunikasi antar Ketua Kelompok Kerja</v>
      </c>
      <c r="D33" s="128" t="str">
        <f>Rubrik!D107</f>
        <v>antar ketua kelompok kerja (Group Leader) yang memiliki keterkaitan dalam pekerjaan bekerja secara independen tanpa berkoordinasi</v>
      </c>
      <c r="E33" s="128" t="str">
        <f>Rubrik!E107</f>
        <v>komunikasi horisontal antar ketua kelompok kerja dilakukan dengan buruk</v>
      </c>
      <c r="F33" s="128" t="str">
        <f>Rubrik!F107</f>
        <v>komunikasi horisontal antar ketua kelompok kerja dilakukan dengan secukupnya, tanpa inisiaitf lebih dan keterbukaan terhadap informasi KP yang penting</v>
      </c>
      <c r="G33" s="128" t="str">
        <f>Rubrik!G107</f>
        <v>komunikasi horisontal antar ketua kelompok kerja dilakukan dengan baik, telah terdapat keterbukaan terhadap informasi KP yang penting</v>
      </c>
      <c r="H33" s="128" t="str">
        <f>Rubrik!H107</f>
        <v>antar ketua kelompok kerja yang memiliki keterkaitan dalam pekerjaan berkomunikasi dengan efektif: pesan tersampaikan dengan benar dan tepat, hal-hal yang memiliki dampak terhadap KP seluruhnya terinformasikan dengan baik</v>
      </c>
    </row>
    <row r="34" spans="1:8" ht="60" x14ac:dyDescent="0.25">
      <c r="A34" s="103"/>
      <c r="C34" s="4" t="str">
        <f>Penilaian!C112</f>
        <v xml:space="preserve">2.6.10 Efektivitas Komunikasi antar Penanggung Jawab Gilir Kerja/Shift </v>
      </c>
      <c r="D34" s="128" t="str">
        <f>Rubrik!D108</f>
        <v>penanggung jawab antar shift kerja bekerja secara independen tanpa berkoordinasi</v>
      </c>
      <c r="E34" s="128" t="str">
        <f>Rubrik!E108</f>
        <v>komunikasi horisontal antar penanggung jawab gilir kerja/shift dilakukan dengan buruk</v>
      </c>
      <c r="F34" s="128" t="str">
        <f>Rubrik!F108</f>
        <v>komunikasi horisontal antar penanggung jawab gilir kerja/shift dilakukan dengan secukupnya, tanpa inisiatif lebih dan keterbukaan terhadap informasi KP yang penting</v>
      </c>
      <c r="G34" s="128" t="str">
        <f>Rubrik!G108</f>
        <v>komunikasi horisontal antar penanggung jawab gilir kerja/shift dilakukan dengan baik, telah terdapat keterbukaan terhadap infromasi KP yang penting</v>
      </c>
      <c r="H34" s="128" t="str">
        <f>Rubrik!H108</f>
        <v>antar penanggung jawab shift kerja berkomunikasi dengan efekftif: pesan tersampaikan dengan benar dan tepat, hal-hal yang memiliki dampak terhadap KP seluruhnya terinformasikan dengan baik</v>
      </c>
    </row>
    <row r="35" spans="1:8" ht="90" x14ac:dyDescent="0.25">
      <c r="A35" s="103"/>
      <c r="C35" s="4" t="str">
        <f>Penilaian!C115</f>
        <v>2.6.13 Efektivitas Mentoring, Coaching, dan Coucelling untuk Pekerja dari Pimpinan Tim Kerja</v>
      </c>
      <c r="D35" s="128" t="str">
        <f>Rubrik!D111</f>
        <v>sebagian besar pekerja tambang tidak merasakan manfaat dari mentoring, coaching, dan councelling yang diberikan</v>
      </c>
      <c r="E35" s="128" t="str">
        <f>Rubrik!E111</f>
        <v>sebagian besar pekerja tambang menyatakan mentoring, coaching, dan councelling yang diberikan telah berhasil memberikan pekerja kemampuan dan petunjuk penyelesaian permasalahan KP yang dihadapi</v>
      </c>
      <c r="F35" s="128" t="str">
        <f>Rubrik!F111</f>
        <v>sebagian besar pekerja tambang menyatakan mentoring, coaching, dan councelling yang diberikan telah berhasil memberikan pekerja kemampuan dan petunjuk untuk menciptakan pengelolaan KP yang lebih baik di tempat kerja sesuai best practice yang ada</v>
      </c>
      <c r="G35" s="128" t="str">
        <f>Rubrik!G111</f>
        <v>sebagian besar pekerja tambang menyatakan mentoring, coaching, dan councelling yang diberikan telah berhasil memberikan pekerja kemampuan dan petunjuk untuk mengidentifikasi gagasan solusi yang lebih kreatif dan efisien pengelolaan KP yang lebih baik di tempat kerja</v>
      </c>
      <c r="H35" s="128" t="str">
        <f>Rubrik!H111</f>
        <v>sebagian besar pekerja tambang menyatakan mentoring, coaching, dan councelling yang diberikan telah berhasil memberikan pekerja kemampuan dan petunjuk untuk mengubah permasalahan KP di tempat kerja menjadi peluang</v>
      </c>
    </row>
    <row r="36" spans="1:8" ht="105" x14ac:dyDescent="0.25">
      <c r="A36" s="103"/>
      <c r="C36" s="4" t="str">
        <f>Penilaian!C116</f>
        <v xml:space="preserve">2.6.14 Ketersediaan Ruang dan Akses Informasi KP untuk Pekerja </v>
      </c>
      <c r="D36" s="128" t="str">
        <f>Rubrik!D112</f>
        <v>informasi KP seluruhnya bersifat confidential dan eksklusif: tidak disosialisasikan kepada pekerja. Pekerja tambang tidak memiliki ruang untuk menyampaikan infromasi KP (hanya satu arah)</v>
      </c>
      <c r="E36" s="128" t="str">
        <f>Rubrik!E112</f>
        <v>informasi KP bersifat top-down: informasi KP disosiaslisasikan oleh pimpinan, namun setiap pekerja tidak memiliki kesempatan dan hak yang sama untuk mendapatkan akses informasi KP. Pekerja tambang memiliki ruang terbatas untuk menyampaikan informasi KP</v>
      </c>
      <c r="F36" s="128" t="str">
        <f>Rubrik!F112</f>
        <v>informasi KP diserbarluaskan secara terstruktur melalui komite KP: mekanisme distribusi informasi dan ruang partisipasi masukan dari pekerja tambang telah dilakukan secara formal dan sistematis melalui komite KP</v>
      </c>
      <c r="G36" s="128" t="str">
        <f>Rubrik!G112</f>
        <v xml:space="preserve">informasi KP disebarluaskan secara terstruktur melalui komite KP yang dilanjutkan dengan peran pengawas operasional di masing-masing area kerja </v>
      </c>
      <c r="H36" s="128" t="str">
        <f>Rubrik!H112</f>
        <v xml:space="preserve">informasi KP bersifat inklusif namun tetap terkontrol: diseminasi informasi kepada seluruh pekerja melalui komite KP dan pengawas operasional berjalan baik, seluruh pekerja dengan cepat mendapatkan informasi aspek KP. Setiap pekerja tambang memiliki kesempatan dan hak yang sama untuk mendapatkan dan  menyampaikan informasi KP </v>
      </c>
    </row>
    <row r="37" spans="1:8" ht="105" x14ac:dyDescent="0.25">
      <c r="A37" s="103"/>
      <c r="C37" s="4" t="str">
        <f>Penilaian!C117</f>
        <v>2.6.15 Proteksi Pelapor dan Mekanisme Penanganan Pelaporan dalam Pengaduan Pelanggaran KP (Whisltelowing system)</v>
      </c>
      <c r="D37" s="128" t="str">
        <f>Rubrik!D113</f>
        <v>manajemen belum menetapkan mekanisme pengaduan pelanggaran KP (whistleblowing system) dalam pengelolaan KP</v>
      </c>
      <c r="E37" s="128" t="str">
        <f>Rubrik!E113</f>
        <v>manajemen telah menetapkan whistelblowing system namun tidak memberikan jaminan perlindungan kepada pelapor</v>
      </c>
      <c r="F37" s="128" t="str">
        <f>Rubrik!F113</f>
        <v>manajemen telah menetapkan whistleblowing system, memberikan jaminan perlindungan kepada pelapor / menjaga anonimitas identitas pelapor namun belum menindaklanjuti pelaporan. Setiap laporan pelanggaran yang diterima akan ditindaklanjuti dengan melakukan investigasi dan pengumpulan alat bukti</v>
      </c>
      <c r="G37" s="128" t="str">
        <f>Rubrik!G113</f>
        <v>manajemen menindaklanjuti setiap laporan pelanggaran yang diterima dari whistleblowing system dengan melakukan investigasi dan pengumpulan bukti</v>
      </c>
      <c r="H37" s="128" t="str">
        <f>Rubrik!H113</f>
        <v>manajemen menindaklanjuit setiap laporan pelanggaran yang diterima dari whistleblowing system denga melakukan investigasi dan pengumpulan bukti, serta melakukan perbaikan dan pencegahan yang tepat dan cepat</v>
      </c>
    </row>
    <row r="38" spans="1:8" x14ac:dyDescent="0.25">
      <c r="A38" s="103" t="str">
        <f>Penilaian!A168</f>
        <v>Upaya-Upaya Pengendalian yang Dilakukan</v>
      </c>
      <c r="B38" s="125" t="str">
        <f>Penilaian!B198</f>
        <v>F. Manajemen Kehandalan Pekerja dalam Pengelolaan KP</v>
      </c>
      <c r="E38" s="23"/>
      <c r="F38" s="23"/>
    </row>
    <row r="39" spans="1:8" ht="90" x14ac:dyDescent="0.25">
      <c r="A39" s="103"/>
      <c r="C39" s="4" t="str">
        <f>Penilaian!C209</f>
        <v>4.6.11 Penyataan Pekerja terkait Kepuasan Kerja (Job Satisfaction) dan Kesejahteraan Mental (Mental Well-being) dalam Bekerja</v>
      </c>
      <c r="D39" s="128" t="str">
        <f>Rubrik!D203</f>
        <v>sebagian besar pekerja menyatakan tidak puas dan tidak nyaman dalam melaksanakan pekerjaan yang ditugaskan kepadanya, sehingga menghambat kinerjanya dalam penerapan KP</v>
      </c>
      <c r="E39" s="128" t="str">
        <f>Rubrik!E203</f>
        <v>sebagian besar pekerja menyatakan kurang cukup puas dan kurang cukup nyaman dalam melaksanakan pekerjaan yang ditugaskan kepadanya, sehingga menghambat kinerjanya dalam penerapan KP</v>
      </c>
      <c r="F39" s="128" t="str">
        <f>Rubrik!F203</f>
        <v>sebagian besar pekerja menyatakan cukup puas dan nyaman dalam melaksanakan pekerjaan yang ditugaskan kepadanya. Pekerja menyatakan kesesuaian antara nilai balas jasa kerja pekerja yang diberikan dengan tingkat nilai balas jasa yang diharapkan pekerja (finasial maupun non finansial)</v>
      </c>
      <c r="G39" s="128" t="str">
        <f>Rubrik!G203</f>
        <v>sebagian besar pekerja menyatakan puas, nyaman, dan sejahtera dalam melaksanakan pekerjaan yang ditugaskan kepadanya</v>
      </c>
      <c r="H39" s="128" t="str">
        <f>Rubrik!H203</f>
        <v>sebagian besar pekerja menyatakan sangat puas, nyaman, dan sejahtera dalam melaksanakan pekerjaaan yang ditugaskan kepadanya, telah mendukung kinerja yang baik dalam KP</v>
      </c>
    </row>
    <row r="40" spans="1:8" x14ac:dyDescent="0.25"/>
  </sheetData>
  <mergeCells count="4">
    <mergeCell ref="A1:H1"/>
    <mergeCell ref="A3:A7"/>
    <mergeCell ref="A8:A37"/>
    <mergeCell ref="A38:A39"/>
  </mergeCells>
  <pageMargins left="0.7" right="0.7" top="0.75" bottom="0.75" header="0.3" footer="0.3"/>
  <pageSetup paperSize="8" scale="5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635D-AC23-4C88-93EA-2FDEFC11A808}">
  <dimension ref="A1:I25"/>
  <sheetViews>
    <sheetView showGridLines="0" workbookViewId="0">
      <selection activeCell="C10" sqref="C10"/>
    </sheetView>
  </sheetViews>
  <sheetFormatPr defaultColWidth="0" defaultRowHeight="15" customHeight="1" zeroHeight="1" x14ac:dyDescent="0.25"/>
  <cols>
    <col min="1" max="1" width="22.42578125" customWidth="1"/>
    <col min="2" max="2" width="28.42578125" customWidth="1"/>
    <col min="3" max="4" width="16.42578125" style="6" customWidth="1"/>
    <col min="5" max="5" width="18.42578125" style="6" customWidth="1"/>
    <col min="6" max="6" width="20.5703125" style="6" bestFit="1" customWidth="1"/>
    <col min="7" max="7" width="22.85546875" style="6" customWidth="1"/>
    <col min="8" max="8" width="21.140625" hidden="1"/>
    <col min="9" max="9" width="18.5703125" hidden="1"/>
  </cols>
  <sheetData>
    <row r="1" spans="1:7" x14ac:dyDescent="0.25">
      <c r="A1" s="32" t="s">
        <v>649</v>
      </c>
    </row>
    <row r="2" spans="1:7" x14ac:dyDescent="0.25">
      <c r="B2" s="32"/>
    </row>
    <row r="3" spans="1:7" x14ac:dyDescent="0.25">
      <c r="A3" t="s">
        <v>690</v>
      </c>
      <c r="B3" s="117"/>
      <c r="C3" s="117"/>
      <c r="D3" s="117"/>
      <c r="E3" s="117"/>
    </row>
    <row r="4" spans="1:7" x14ac:dyDescent="0.25"/>
    <row r="5" spans="1:7" x14ac:dyDescent="0.25">
      <c r="B5" s="33" t="s">
        <v>635</v>
      </c>
      <c r="C5" s="34" t="s">
        <v>636</v>
      </c>
      <c r="D5" s="34" t="s">
        <v>637</v>
      </c>
      <c r="E5" s="35"/>
    </row>
    <row r="6" spans="1:7" x14ac:dyDescent="0.25">
      <c r="B6" s="36">
        <v>0.95</v>
      </c>
      <c r="C6" s="37">
        <f>IF(B6=90%,1.65,IF(B6=95%,1.96,IF(B6=99%,2.576,0)))</f>
        <v>1.96</v>
      </c>
      <c r="D6" s="38">
        <v>0.05</v>
      </c>
      <c r="E6" s="39"/>
    </row>
    <row r="7" spans="1:7" x14ac:dyDescent="0.25"/>
    <row r="8" spans="1:7" x14ac:dyDescent="0.25">
      <c r="C8"/>
      <c r="D8"/>
      <c r="E8"/>
      <c r="F8"/>
      <c r="G8"/>
    </row>
    <row r="9" spans="1:7" s="43" customFormat="1" ht="45" x14ac:dyDescent="0.25">
      <c r="A9" s="40" t="s">
        <v>638</v>
      </c>
      <c r="B9" s="41" t="s">
        <v>262</v>
      </c>
      <c r="C9" s="41" t="s">
        <v>639</v>
      </c>
      <c r="D9" s="41" t="s">
        <v>640</v>
      </c>
      <c r="E9" s="42" t="s">
        <v>641</v>
      </c>
      <c r="F9" s="42" t="s">
        <v>642</v>
      </c>
      <c r="G9" s="42" t="s">
        <v>643</v>
      </c>
    </row>
    <row r="10" spans="1:7" x14ac:dyDescent="0.25">
      <c r="A10" s="44" t="s">
        <v>644</v>
      </c>
      <c r="B10" s="94"/>
      <c r="C10" s="97">
        <v>20</v>
      </c>
      <c r="D10" s="45">
        <f t="shared" ref="D10:D13" si="0">ROUNDUP((C10/$C$15)*$D$15,0)</f>
        <v>15</v>
      </c>
      <c r="E10" s="97"/>
      <c r="F10" s="46">
        <f>IFERROR(E10/D10,)</f>
        <v>0</v>
      </c>
      <c r="G10" s="47">
        <f t="shared" ref="G10:G13" si="1">1-F10</f>
        <v>1</v>
      </c>
    </row>
    <row r="11" spans="1:7" x14ac:dyDescent="0.25">
      <c r="A11" s="44" t="s">
        <v>645</v>
      </c>
      <c r="B11" s="94"/>
      <c r="C11" s="97">
        <v>100</v>
      </c>
      <c r="D11" s="45">
        <f t="shared" si="0"/>
        <v>72</v>
      </c>
      <c r="E11" s="97"/>
      <c r="F11" s="46">
        <f>IFERROR(E11/D11,)</f>
        <v>0</v>
      </c>
      <c r="G11" s="47">
        <f t="shared" si="1"/>
        <v>1</v>
      </c>
    </row>
    <row r="12" spans="1:7" x14ac:dyDescent="0.25">
      <c r="A12" s="44" t="s">
        <v>646</v>
      </c>
      <c r="B12" s="94"/>
      <c r="C12" s="97">
        <v>40</v>
      </c>
      <c r="D12" s="45">
        <f t="shared" si="0"/>
        <v>29</v>
      </c>
      <c r="E12" s="97"/>
      <c r="F12" s="46">
        <f>IFERROR(E12/D12,)</f>
        <v>0</v>
      </c>
      <c r="G12" s="47">
        <f t="shared" si="1"/>
        <v>1</v>
      </c>
    </row>
    <row r="13" spans="1:7" x14ac:dyDescent="0.25">
      <c r="A13" s="48" t="s">
        <v>647</v>
      </c>
      <c r="B13" s="94"/>
      <c r="C13" s="98">
        <v>30</v>
      </c>
      <c r="D13" s="45">
        <f t="shared" si="0"/>
        <v>22</v>
      </c>
      <c r="E13" s="97"/>
      <c r="F13" s="46">
        <f>IFERROR(E13/D13,)</f>
        <v>0</v>
      </c>
      <c r="G13" s="47">
        <f t="shared" si="1"/>
        <v>1</v>
      </c>
    </row>
    <row r="14" spans="1:7" x14ac:dyDescent="0.25">
      <c r="F14" s="49"/>
      <c r="G14" s="50"/>
    </row>
    <row r="15" spans="1:7" x14ac:dyDescent="0.25">
      <c r="A15" s="51"/>
      <c r="B15" s="51" t="s">
        <v>648</v>
      </c>
      <c r="C15" s="52">
        <f>SUM(C10:C12)</f>
        <v>160</v>
      </c>
      <c r="D15" s="52">
        <f>ROUNDUP(C15/(1+(C15*0.0025)),0)</f>
        <v>115</v>
      </c>
      <c r="E15" s="52">
        <f>SUM(E10:E13)</f>
        <v>0</v>
      </c>
      <c r="F15" s="53">
        <f>AVERAGE(F10:F13)</f>
        <v>0</v>
      </c>
      <c r="G15" s="53">
        <f>1-F15</f>
        <v>1</v>
      </c>
    </row>
    <row r="16" spans="1:7" x14ac:dyDescent="0.25"/>
    <row r="17" spans="2:9" hidden="1" x14ac:dyDescent="0.25"/>
    <row r="18" spans="2:9" ht="15" customHeight="1" x14ac:dyDescent="0.25"/>
    <row r="23" spans="2:9" hidden="1" x14ac:dyDescent="0.25">
      <c r="B23" s="54"/>
      <c r="C23" s="55"/>
      <c r="D23" s="55"/>
      <c r="E23" s="55"/>
      <c r="F23" s="54"/>
      <c r="G23" s="54"/>
    </row>
    <row r="24" spans="2:9" hidden="1" x14ac:dyDescent="0.25">
      <c r="B24" s="54" t="s">
        <v>648</v>
      </c>
      <c r="C24" s="56">
        <f>SUM('[1](5) Pivot Pool'!BS97:BS100)</f>
        <v>11541</v>
      </c>
      <c r="D24" s="56">
        <f>SUM('[1](5) Pivot Pool'!BT97:BT100)</f>
        <v>1050</v>
      </c>
      <c r="E24" s="55">
        <f>SUM('[1](5) Pivot Pool'!BU97:BU101)</f>
        <v>1407</v>
      </c>
      <c r="F24" s="57">
        <f>IFERROR(E24/D24,)</f>
        <v>1.34</v>
      </c>
      <c r="G24" s="58">
        <f>1-F24</f>
        <v>-0.34000000000000008</v>
      </c>
    </row>
    <row r="25" spans="2:9" hidden="1" x14ac:dyDescent="0.25">
      <c r="B25" s="54"/>
      <c r="C25" s="55"/>
      <c r="D25" s="55"/>
      <c r="E25" s="55"/>
      <c r="F25" s="55"/>
      <c r="G25" s="55"/>
      <c r="H25" s="59"/>
      <c r="I25" s="59"/>
    </row>
  </sheetData>
  <sheetProtection algorithmName="SHA-512" hashValue="QoWjvX2HurCtFjCWaHcO2csi9b9Uw0g96C+x67Vp2wkX9sp8xdYYaMPL/1HrthivXdk6zAoGJuULNs+9dqWoQA==" saltValue="IxPFzghQazC635mhqkOmLA==" spinCount="100000" sheet="1" objects="1" scenarios="1" selectLockedCells="1"/>
  <mergeCells count="1">
    <mergeCell ref="B3:E3"/>
  </mergeCells>
  <dataValidations count="1">
    <dataValidation type="list" allowBlank="1" showInputMessage="1" showErrorMessage="1" sqref="B6" xr:uid="{1093FDF3-44B2-4E23-B10E-81B604A991B3}">
      <formula1>"90%,95%,99%"</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97F95-DA61-4AB3-9ADC-E2183B8B86DF}">
  <dimension ref="A1:L34"/>
  <sheetViews>
    <sheetView zoomScale="60" zoomScaleNormal="60" workbookViewId="0">
      <selection activeCell="F6" sqref="F6"/>
    </sheetView>
  </sheetViews>
  <sheetFormatPr defaultColWidth="0" defaultRowHeight="15" zeroHeight="1" x14ac:dyDescent="0.25"/>
  <cols>
    <col min="1" max="1" width="30.28515625" style="1" customWidth="1"/>
    <col min="2" max="2" width="5.140625" customWidth="1"/>
    <col min="3" max="3" width="65" style="2" customWidth="1"/>
    <col min="4" max="4" width="15" style="6" customWidth="1"/>
    <col min="5" max="5" width="15.42578125" style="12" customWidth="1"/>
    <col min="6" max="7" width="40.7109375" style="12" customWidth="1"/>
    <col min="8" max="8" width="40.7109375" customWidth="1"/>
    <col min="9" max="9" width="40.7109375" style="1" customWidth="1"/>
    <col min="10" max="11" width="40.7109375" customWidth="1"/>
    <col min="12" max="12" width="9.140625" customWidth="1"/>
    <col min="13" max="16384" width="9.140625" hidden="1"/>
  </cols>
  <sheetData>
    <row r="1" spans="1:11" ht="45" customHeight="1" x14ac:dyDescent="0.25">
      <c r="A1" s="123" t="s">
        <v>255</v>
      </c>
      <c r="B1" s="123"/>
      <c r="C1" s="123"/>
      <c r="D1" s="123"/>
      <c r="E1" s="123"/>
      <c r="F1" s="123"/>
      <c r="G1" s="123"/>
      <c r="H1" s="123"/>
      <c r="I1" s="123"/>
      <c r="J1" s="123"/>
      <c r="K1" s="123"/>
    </row>
    <row r="2" spans="1:11" ht="30" customHeight="1" x14ac:dyDescent="0.25">
      <c r="A2" s="122" t="s">
        <v>689</v>
      </c>
      <c r="B2" s="122"/>
      <c r="C2" s="120"/>
      <c r="D2" s="120"/>
      <c r="E2" s="120"/>
      <c r="F2" s="120"/>
      <c r="G2" s="120"/>
      <c r="H2" s="5" t="s">
        <v>253</v>
      </c>
      <c r="I2" s="119"/>
      <c r="J2" s="119"/>
      <c r="K2" s="119"/>
    </row>
    <row r="3" spans="1:11" x14ac:dyDescent="0.25">
      <c r="A3" s="122" t="s">
        <v>252</v>
      </c>
      <c r="B3" s="122"/>
      <c r="C3" s="120"/>
      <c r="D3" s="120"/>
      <c r="E3" s="120"/>
      <c r="F3" s="120"/>
      <c r="G3" s="120"/>
      <c r="H3" s="5" t="s">
        <v>254</v>
      </c>
      <c r="I3" s="119"/>
      <c r="J3" s="119"/>
      <c r="K3" s="119"/>
    </row>
    <row r="4" spans="1:11" x14ac:dyDescent="0.25">
      <c r="A4" s="118"/>
      <c r="B4" s="118"/>
      <c r="C4" s="118"/>
      <c r="D4" s="118"/>
      <c r="E4" s="118"/>
      <c r="F4" s="118"/>
      <c r="G4" s="118"/>
      <c r="H4" s="118"/>
      <c r="I4" s="118"/>
      <c r="J4" s="118"/>
      <c r="K4" s="118"/>
    </row>
    <row r="5" spans="1:11" ht="82.5" customHeight="1" x14ac:dyDescent="0.25">
      <c r="A5" s="16" t="s">
        <v>0</v>
      </c>
      <c r="B5" s="16"/>
      <c r="C5" s="16" t="s">
        <v>164</v>
      </c>
      <c r="D5" s="16" t="s">
        <v>167</v>
      </c>
      <c r="E5" s="17" t="s">
        <v>256</v>
      </c>
      <c r="F5" s="17" t="s">
        <v>257</v>
      </c>
      <c r="G5" s="17" t="s">
        <v>258</v>
      </c>
      <c r="H5" s="17" t="s">
        <v>259</v>
      </c>
      <c r="I5" s="17" t="s">
        <v>260</v>
      </c>
      <c r="J5" s="17" t="s">
        <v>261</v>
      </c>
      <c r="K5" s="17" t="s">
        <v>262</v>
      </c>
    </row>
    <row r="6" spans="1:11" ht="22.5" customHeight="1" x14ac:dyDescent="0.25">
      <c r="A6" s="115" t="str">
        <f>Penilaian!A6</f>
        <v>Partisipasi Pekerja Tambang</v>
      </c>
      <c r="B6" t="str">
        <f>Penilaian!B6</f>
        <v>A. Kepedulian dan Perilaku Individu terhadap Risiko KP</v>
      </c>
      <c r="D6" s="14">
        <f>Penilaian!E6</f>
        <v>0.05</v>
      </c>
      <c r="E6" s="14">
        <f>Penilaian!F6</f>
        <v>0.05</v>
      </c>
      <c r="F6" s="92"/>
      <c r="G6" s="93"/>
      <c r="H6" s="94"/>
      <c r="I6" s="95"/>
      <c r="J6" s="94"/>
      <c r="K6" s="94"/>
    </row>
    <row r="7" spans="1:11" x14ac:dyDescent="0.25">
      <c r="A7" s="115"/>
      <c r="B7" t="str">
        <f>Penilaian!B12</f>
        <v>B. Keterlibatan Pekerja dalam Pengelolaan KP</v>
      </c>
      <c r="D7" s="12">
        <f>Penilaian!E12</f>
        <v>0.1</v>
      </c>
      <c r="E7" s="12">
        <f>Penilaian!F12</f>
        <v>0.1</v>
      </c>
      <c r="F7" s="96"/>
      <c r="G7" s="93"/>
      <c r="H7" s="94"/>
      <c r="I7" s="95"/>
      <c r="J7" s="94"/>
      <c r="K7" s="94"/>
    </row>
    <row r="8" spans="1:11" s="5" customFormat="1" x14ac:dyDescent="0.25">
      <c r="A8" s="121"/>
      <c r="B8" s="121"/>
      <c r="C8" s="121"/>
      <c r="D8" s="15"/>
      <c r="E8" s="15"/>
      <c r="F8" s="7"/>
      <c r="G8" s="7"/>
      <c r="H8" s="8"/>
      <c r="I8" s="9"/>
      <c r="J8" s="18"/>
      <c r="K8" s="18"/>
    </row>
    <row r="9" spans="1:11" ht="22.5" customHeight="1" x14ac:dyDescent="0.25">
      <c r="A9" s="115" t="str">
        <f>Penilaian!A38</f>
        <v>Tanggung Jawab Pimpinan Unit Kerja</v>
      </c>
      <c r="B9" t="str">
        <f>Penilaian!B38</f>
        <v>A. Implementasi Kebijakan KP</v>
      </c>
      <c r="D9" s="12">
        <f>Penilaian!E38</f>
        <v>0.05</v>
      </c>
      <c r="E9" s="12">
        <f>Penilaian!F38</f>
        <v>0.05</v>
      </c>
      <c r="F9" s="96"/>
      <c r="G9" s="93"/>
      <c r="H9" s="94"/>
      <c r="I9" s="95"/>
      <c r="J9" s="94"/>
      <c r="K9" s="94"/>
    </row>
    <row r="10" spans="1:11" x14ac:dyDescent="0.25">
      <c r="A10" s="115"/>
      <c r="B10" t="str">
        <f>Penilaian!B43</f>
        <v>B. Kepemimpinan dan Komitmen KP</v>
      </c>
      <c r="D10" s="12">
        <f>Penilaian!E43</f>
        <v>0.05</v>
      </c>
      <c r="E10" s="12">
        <f>Penilaian!F43</f>
        <v>0.05</v>
      </c>
      <c r="F10" s="96"/>
      <c r="G10" s="93"/>
      <c r="H10" s="94"/>
      <c r="I10" s="95"/>
      <c r="J10" s="94"/>
      <c r="K10" s="94"/>
    </row>
    <row r="11" spans="1:11" x14ac:dyDescent="0.25">
      <c r="A11" s="115"/>
      <c r="B11" t="str">
        <f>Penilaian!B75</f>
        <v>C. Kepatuhan dan Penegakan Peraturan KP</v>
      </c>
      <c r="D11" s="12">
        <f>Penilaian!E75</f>
        <v>0.05</v>
      </c>
      <c r="E11" s="12">
        <f>Penilaian!F75</f>
        <v>0.05</v>
      </c>
      <c r="F11" s="96"/>
      <c r="G11" s="93"/>
      <c r="H11" s="94"/>
      <c r="I11" s="95"/>
      <c r="J11" s="94"/>
      <c r="K11" s="94"/>
    </row>
    <row r="12" spans="1:11" x14ac:dyDescent="0.25">
      <c r="A12" s="115"/>
      <c r="B12" t="str">
        <f>Penilaian!B84</f>
        <v>D. Penetapan Peran, Tanggung Jawab dan Kewenangan dalam KP</v>
      </c>
      <c r="D12" s="12">
        <f>Penilaian!E84</f>
        <v>0.04</v>
      </c>
      <c r="E12" s="12">
        <f>Penilaian!F84</f>
        <v>0.04</v>
      </c>
      <c r="F12" s="96"/>
      <c r="G12" s="93"/>
      <c r="H12" s="94"/>
      <c r="I12" s="95"/>
      <c r="J12" s="94"/>
      <c r="K12" s="94"/>
    </row>
    <row r="13" spans="1:11" x14ac:dyDescent="0.25">
      <c r="A13" s="115"/>
      <c r="B13" t="str">
        <f>Penilaian!B97</f>
        <v>E. Manajemen Strategi dan Operasi KP</v>
      </c>
      <c r="D13" s="12">
        <f>Penilaian!E97</f>
        <v>0.04</v>
      </c>
      <c r="E13" s="12">
        <f>Penilaian!F97</f>
        <v>0.04</v>
      </c>
      <c r="F13" s="96"/>
      <c r="G13" s="93"/>
      <c r="H13" s="94"/>
      <c r="I13" s="95"/>
      <c r="J13" s="94"/>
      <c r="K13" s="94"/>
    </row>
    <row r="14" spans="1:11" x14ac:dyDescent="0.25">
      <c r="A14" s="115"/>
      <c r="B14" t="str">
        <f>Penilaian!B102</f>
        <v>F. Informasi, Komunikasi, Pendampingan, Konsultasi KP</v>
      </c>
      <c r="D14" s="12">
        <f>Penilaian!E102</f>
        <v>0.04</v>
      </c>
      <c r="E14" s="12">
        <f>Penilaian!F102</f>
        <v>0.04</v>
      </c>
      <c r="F14" s="96"/>
      <c r="G14" s="93"/>
      <c r="H14" s="94"/>
      <c r="I14" s="95"/>
      <c r="J14" s="94"/>
      <c r="K14" s="94"/>
    </row>
    <row r="15" spans="1:11" x14ac:dyDescent="0.25">
      <c r="A15" s="115"/>
      <c r="B15" t="str">
        <f>Penilaian!B121</f>
        <v>G. Pengendalian Mutu KP dalam Kegiatan Operasional</v>
      </c>
      <c r="D15" s="12">
        <f>Penilaian!E121</f>
        <v>0.04</v>
      </c>
      <c r="E15" s="12">
        <f>Penilaian!F121</f>
        <v>0.04</v>
      </c>
      <c r="F15" s="96"/>
      <c r="G15" s="93"/>
      <c r="H15" s="94"/>
      <c r="I15" s="95"/>
      <c r="J15" s="94"/>
      <c r="K15" s="94"/>
    </row>
    <row r="16" spans="1:11" x14ac:dyDescent="0.25">
      <c r="A16" s="115"/>
      <c r="B16" t="str">
        <f>Penilaian!B138</f>
        <v>H. Penjaminan Mutu KP melalui Audit internal SMKP</v>
      </c>
      <c r="D16" s="12">
        <f>Penilaian!E138</f>
        <v>0.04</v>
      </c>
      <c r="E16" s="12">
        <f>Penilaian!F138</f>
        <v>0.04</v>
      </c>
      <c r="F16" s="96"/>
      <c r="G16" s="93"/>
      <c r="H16" s="94"/>
      <c r="I16" s="95"/>
      <c r="J16" s="94"/>
      <c r="K16" s="94"/>
    </row>
    <row r="17" spans="1:11" x14ac:dyDescent="0.25">
      <c r="A17" s="121"/>
      <c r="B17" s="121"/>
      <c r="C17" s="121"/>
      <c r="D17" s="15"/>
      <c r="E17" s="15"/>
      <c r="F17" s="7"/>
      <c r="G17" s="7"/>
      <c r="H17" s="10"/>
      <c r="I17" s="11"/>
      <c r="J17" s="19"/>
      <c r="K17" s="19"/>
    </row>
    <row r="18" spans="1:11" ht="20.25" customHeight="1" x14ac:dyDescent="0.25">
      <c r="A18" s="115" t="str">
        <f>Penilaian!A145</f>
        <v>Analisis dan Statistik Kecelakaan Kerja, PAK, KAPTK, dan Kejadian Berbahaya</v>
      </c>
      <c r="B18" t="str">
        <f>Penilaian!B145</f>
        <v>A. Analisis Terhadap Data Kasus KP</v>
      </c>
      <c r="D18" s="12">
        <f>Penilaian!E145</f>
        <v>0.05</v>
      </c>
      <c r="E18" s="12">
        <f>Penilaian!F145</f>
        <v>0.05</v>
      </c>
      <c r="F18" s="96"/>
      <c r="G18" s="93"/>
      <c r="H18" s="94"/>
      <c r="I18" s="95"/>
      <c r="J18" s="94"/>
      <c r="K18" s="94"/>
    </row>
    <row r="19" spans="1:11" x14ac:dyDescent="0.25">
      <c r="A19" s="115"/>
      <c r="B19" t="str">
        <f>Penilaian!B149</f>
        <v>B. Investigasi Kasus KP</v>
      </c>
      <c r="D19" s="12">
        <f>Penilaian!E149</f>
        <v>0.05</v>
      </c>
      <c r="E19" s="12">
        <f>Penilaian!F149</f>
        <v>0.05</v>
      </c>
      <c r="F19" s="96"/>
      <c r="G19" s="93"/>
      <c r="H19" s="94"/>
      <c r="I19" s="95"/>
      <c r="J19" s="94"/>
      <c r="K19" s="94"/>
    </row>
    <row r="20" spans="1:11" x14ac:dyDescent="0.25">
      <c r="A20" s="115"/>
      <c r="B20" t="str">
        <f>Penilaian!B157</f>
        <v>C. Statistik Kinerja KP Berdasakan Indikator Tertinggal</v>
      </c>
      <c r="D20" s="12">
        <f>Penilaian!E157</f>
        <v>0.05</v>
      </c>
      <c r="E20" s="12">
        <f>Penilaian!F157</f>
        <v>0.05</v>
      </c>
      <c r="F20" s="96"/>
      <c r="G20" s="93"/>
      <c r="H20" s="94"/>
      <c r="I20" s="95"/>
      <c r="J20" s="94"/>
      <c r="K20" s="94"/>
    </row>
    <row r="21" spans="1:11" x14ac:dyDescent="0.25">
      <c r="A21" s="115"/>
      <c r="B21" t="str">
        <f>Penilaian!B164</f>
        <v>D. Pembelajaran Organisasi</v>
      </c>
      <c r="D21" s="12">
        <f>Penilaian!E164</f>
        <v>0.05</v>
      </c>
      <c r="E21" s="12">
        <f>Penilaian!F164</f>
        <v>0.05</v>
      </c>
      <c r="F21" s="96"/>
      <c r="G21" s="93"/>
      <c r="H21" s="94"/>
      <c r="I21" s="95"/>
      <c r="J21" s="94"/>
      <c r="K21" s="94"/>
    </row>
    <row r="22" spans="1:11" x14ac:dyDescent="0.25">
      <c r="A22" s="121"/>
      <c r="B22" s="121"/>
      <c r="C22" s="121"/>
      <c r="D22" s="15"/>
      <c r="E22" s="15"/>
      <c r="F22" s="7"/>
      <c r="G22" s="7"/>
      <c r="H22" s="20"/>
      <c r="I22" s="11"/>
      <c r="J22" s="19"/>
      <c r="K22" s="19"/>
    </row>
    <row r="23" spans="1:11" ht="20.25" customHeight="1" x14ac:dyDescent="0.25">
      <c r="A23" s="115" t="str">
        <f>Penilaian!A168</f>
        <v>Upaya-Upaya Pengendalian yang Dilakukan</v>
      </c>
      <c r="B23" t="str">
        <f>Penilaian!B168</f>
        <v>A. Pengendalian Risiko KP Berbasis Tata Kelola</v>
      </c>
      <c r="D23" s="12">
        <f>Penilaian!E168</f>
        <v>0.04</v>
      </c>
      <c r="E23" s="12">
        <f>Penilaian!F168</f>
        <v>0.04</v>
      </c>
      <c r="F23" s="96"/>
      <c r="G23" s="93"/>
      <c r="H23" s="94"/>
      <c r="I23" s="95"/>
      <c r="J23" s="94"/>
      <c r="K23" s="94"/>
    </row>
    <row r="24" spans="1:11" x14ac:dyDescent="0.25">
      <c r="A24" s="115"/>
      <c r="B24" t="str">
        <f>Penilaian!B173</f>
        <v>B. Manajemen Kesehatan Kerja Pertambangan</v>
      </c>
      <c r="D24" s="12">
        <f>Penilaian!E173</f>
        <v>0.03</v>
      </c>
      <c r="E24" s="12">
        <f>Penilaian!F173</f>
        <v>0.03</v>
      </c>
      <c r="F24" s="96"/>
      <c r="G24" s="93"/>
      <c r="H24" s="94"/>
      <c r="I24" s="95"/>
      <c r="J24" s="94"/>
      <c r="K24" s="94"/>
    </row>
    <row r="25" spans="1:11" x14ac:dyDescent="0.25">
      <c r="A25" s="115"/>
      <c r="B25" t="str">
        <f>Penilaian!B177</f>
        <v>C. Manajemen Lingkungan Kerja Pertambangan</v>
      </c>
      <c r="D25" s="12">
        <f>Penilaian!E177</f>
        <v>0.03</v>
      </c>
      <c r="E25" s="12">
        <f>Penilaian!F177</f>
        <v>0.03</v>
      </c>
      <c r="F25" s="96"/>
      <c r="G25" s="93"/>
      <c r="H25" s="94"/>
      <c r="I25" s="95"/>
      <c r="J25" s="94"/>
      <c r="K25" s="94"/>
    </row>
    <row r="26" spans="1:11" x14ac:dyDescent="0.25">
      <c r="A26" s="115"/>
      <c r="B26" t="str">
        <f>Penilaian!B181</f>
        <v xml:space="preserve">D. Manajemen Rekayasa &amp; Desain Proses </v>
      </c>
      <c r="D26" s="12">
        <f>Penilaian!E181</f>
        <v>0.04</v>
      </c>
      <c r="E26" s="12">
        <f>Penilaian!F181</f>
        <v>0.04</v>
      </c>
      <c r="F26" s="96"/>
      <c r="G26" s="93"/>
      <c r="H26" s="94"/>
      <c r="I26" s="95"/>
      <c r="J26" s="94"/>
      <c r="K26" s="94"/>
    </row>
    <row r="27" spans="1:11" x14ac:dyDescent="0.25">
      <c r="A27" s="115"/>
      <c r="B27" t="str">
        <f>Penilaian!B187</f>
        <v>E. Manajemen Aset KP</v>
      </c>
      <c r="D27" s="12">
        <f>Penilaian!E187</f>
        <v>0.04</v>
      </c>
      <c r="E27" s="12">
        <f>Penilaian!F187</f>
        <v>0.04</v>
      </c>
      <c r="F27" s="96"/>
      <c r="G27" s="93"/>
      <c r="H27" s="94"/>
      <c r="I27" s="95"/>
      <c r="J27" s="94"/>
      <c r="K27" s="94"/>
    </row>
    <row r="28" spans="1:11" x14ac:dyDescent="0.25">
      <c r="A28" s="115"/>
      <c r="B28" t="str">
        <f>Penilaian!B198</f>
        <v>F. Manajemen Kehandalan Pekerja dalam Pengelolaan KP</v>
      </c>
      <c r="D28" s="12">
        <f>Penilaian!E198</f>
        <v>0.03</v>
      </c>
      <c r="E28" s="12">
        <f>Penilaian!F198</f>
        <v>0.03</v>
      </c>
      <c r="F28" s="96"/>
      <c r="G28" s="93"/>
      <c r="H28" s="94"/>
      <c r="I28" s="95"/>
      <c r="J28" s="94"/>
      <c r="K28" s="94"/>
    </row>
    <row r="29" spans="1:11" x14ac:dyDescent="0.25">
      <c r="A29" s="115"/>
      <c r="B29" t="str">
        <f>Penilaian!B210</f>
        <v xml:space="preserve">G. Manajemen Perubahan </v>
      </c>
      <c r="D29" s="12">
        <f>Penilaian!E210</f>
        <v>0.04</v>
      </c>
      <c r="E29" s="12">
        <f>Penilaian!F210</f>
        <v>0.04</v>
      </c>
      <c r="F29" s="96"/>
      <c r="G29" s="93"/>
      <c r="H29" s="94"/>
      <c r="I29" s="95"/>
      <c r="J29" s="94"/>
      <c r="K29" s="94"/>
    </row>
    <row r="30" spans="1:11" x14ac:dyDescent="0.25">
      <c r="A30" s="115"/>
      <c r="B30" t="str">
        <f>Penilaian!B216</f>
        <v>H. Manajemen Keadaan Darurat</v>
      </c>
      <c r="D30" s="12">
        <f>Penilaian!E216</f>
        <v>0.03</v>
      </c>
      <c r="E30" s="12">
        <f>Penilaian!F216</f>
        <v>0.03</v>
      </c>
      <c r="F30" s="96"/>
      <c r="G30" s="93"/>
      <c r="H30" s="94"/>
      <c r="I30" s="95"/>
      <c r="J30" s="94"/>
      <c r="K30" s="94"/>
    </row>
    <row r="31" spans="1:11" x14ac:dyDescent="0.25">
      <c r="A31" s="115"/>
      <c r="B31" t="str">
        <f>Penilaian!B219</f>
        <v>I. Manajemen Perusahaan Jasa Pertambangan</v>
      </c>
      <c r="D31" s="12">
        <f>Penilaian!E219</f>
        <v>0.01</v>
      </c>
      <c r="E31" s="12">
        <f>Penilaian!F219</f>
        <v>0.01</v>
      </c>
      <c r="F31" s="93"/>
      <c r="G31" s="93"/>
      <c r="H31" s="94"/>
      <c r="I31" s="95"/>
      <c r="J31" s="94"/>
      <c r="K31" s="94"/>
    </row>
    <row r="32" spans="1:11" x14ac:dyDescent="0.25">
      <c r="A32" s="115"/>
      <c r="B32" t="str">
        <f>Penilaian!B223</f>
        <v>J. Manajemen Dokumen &amp; Rekaman KP</v>
      </c>
      <c r="D32" s="12">
        <f>Penilaian!E223</f>
        <v>0.01</v>
      </c>
      <c r="E32" s="12">
        <f>Penilaian!F223</f>
        <v>0.01</v>
      </c>
      <c r="F32" s="93"/>
      <c r="G32" s="93"/>
      <c r="H32" s="94"/>
      <c r="I32" s="95"/>
      <c r="J32" s="94"/>
      <c r="K32" s="94"/>
    </row>
    <row r="33" spans="1:12" x14ac:dyDescent="0.25">
      <c r="A33" s="121"/>
      <c r="B33" s="121"/>
      <c r="C33" s="121"/>
      <c r="D33" s="7"/>
      <c r="E33" s="7"/>
      <c r="F33" s="7"/>
      <c r="G33" s="7"/>
      <c r="H33" s="20"/>
      <c r="I33" s="11"/>
      <c r="J33" s="19"/>
      <c r="K33" s="19"/>
    </row>
    <row r="34" spans="1:12" x14ac:dyDescent="0.25">
      <c r="A34" s="118"/>
      <c r="B34" s="118"/>
      <c r="C34" s="118"/>
      <c r="D34" s="118"/>
      <c r="E34" s="118"/>
      <c r="F34" s="118"/>
      <c r="G34" s="118"/>
      <c r="H34" s="118"/>
      <c r="I34" s="118"/>
      <c r="J34" s="118"/>
      <c r="K34" s="118"/>
      <c r="L34" s="118"/>
    </row>
  </sheetData>
  <sheetProtection algorithmName="SHA-512" hashValue="4p/WSeb7mUI68Q3Hfj1YPLFFkwYgrrlDfxJtz41RAERaWzTrTjSD8qSr/pr1kxhiR6VL0ac5VQvWrXkDOQbSFg==" saltValue="gSHzMY+JZL+hXVS+CTXSdA==" spinCount="100000" sheet="1" objects="1" scenarios="1" selectLockedCells="1"/>
  <mergeCells count="17">
    <mergeCell ref="A1:K1"/>
    <mergeCell ref="A34:L34"/>
    <mergeCell ref="A4:K4"/>
    <mergeCell ref="I2:K2"/>
    <mergeCell ref="I3:K3"/>
    <mergeCell ref="C2:G2"/>
    <mergeCell ref="C3:G3"/>
    <mergeCell ref="A22:C22"/>
    <mergeCell ref="A23:A32"/>
    <mergeCell ref="A33:C33"/>
    <mergeCell ref="A6:A7"/>
    <mergeCell ref="A8:C8"/>
    <mergeCell ref="A9:A16"/>
    <mergeCell ref="A17:C17"/>
    <mergeCell ref="A18:A21"/>
    <mergeCell ref="A2:B2"/>
    <mergeCell ref="A3:B3"/>
  </mergeCells>
  <pageMargins left="0.7" right="0.7" top="0.75" bottom="0.75" header="0.3" footer="0.3"/>
  <pageSetup paperSize="8" scale="50" orientation="landscape" r:id="rId1"/>
</worksheet>
</file>

<file path=docMetadata/LabelInfo.xml><?xml version="1.0" encoding="utf-8"?>
<clbl:labelList xmlns:clbl="http://schemas.microsoft.com/office/2020/mipLabelMetadata">
  <clbl:label id="{5f229ce1-773c-46ed-a6fa-974006fae097}" enabled="0" method="" siteId="{5f229ce1-773c-46ed-a6fa-974006fae09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Penilaian</vt:lpstr>
      <vt:lpstr>Rubrik</vt:lpstr>
      <vt:lpstr>Kuesioner</vt:lpstr>
      <vt:lpstr>Jumlah Sample</vt:lpstr>
      <vt:lpstr>Program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Novento, Fransiscus (FENDY)</dc:creator>
  <cp:lastModifiedBy>Fransiscus Novento</cp:lastModifiedBy>
  <cp:lastPrinted>2023-08-13T13:20:25Z</cp:lastPrinted>
  <dcterms:created xsi:type="dcterms:W3CDTF">2023-08-07T22:48:22Z</dcterms:created>
  <dcterms:modified xsi:type="dcterms:W3CDTF">2023-08-25T12:03:55Z</dcterms:modified>
</cp:coreProperties>
</file>